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2840" windowHeight="7545"/>
  </bookViews>
  <sheets>
    <sheet name="Data" sheetId="1" r:id="rId1"/>
    <sheet name="Table_Sx" sheetId="2" r:id="rId2"/>
    <sheet name="jelmer_nb" sheetId="8" r:id="rId3"/>
    <sheet name="vlook" sheetId="4" r:id="rId4"/>
    <sheet name="raw_read_counts" sheetId="5" r:id="rId5"/>
    <sheet name="trimmo_read_counts" sheetId="6" r:id="rId6"/>
    <sheet name="al_read_counts" sheetId="7" r:id="rId7"/>
  </sheets>
  <externalReferences>
    <externalReference r:id="rId8"/>
  </externalReferences>
  <definedNames>
    <definedName name="_xlnm._FilterDatabase" localSheetId="0" hidden="1">Data!$A$1:$Y$66</definedName>
    <definedName name="_xlnm._FilterDatabase" localSheetId="1" hidden="1">Table_Sx!$A$2:$S$67</definedName>
  </definedNames>
  <calcPr calcId="152511"/>
</workbook>
</file>

<file path=xl/calcChain.xml><?xml version="1.0" encoding="utf-8"?>
<calcChain xmlns="http://schemas.openxmlformats.org/spreadsheetml/2006/main">
  <c r="P66" i="1" l="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" i="8"/>
  <c r="B3" i="2" l="1"/>
  <c r="N3" i="2" s="1"/>
  <c r="C65" i="2"/>
  <c r="D65" i="2"/>
  <c r="E65" i="2"/>
  <c r="F65" i="2"/>
  <c r="G65" i="2"/>
  <c r="H65" i="2"/>
  <c r="I65" i="2"/>
  <c r="L65" i="2"/>
  <c r="A65" i="2" s="1"/>
  <c r="C66" i="2"/>
  <c r="D66" i="2"/>
  <c r="E66" i="2"/>
  <c r="F66" i="2"/>
  <c r="G66" i="2"/>
  <c r="H66" i="2"/>
  <c r="I66" i="2"/>
  <c r="L66" i="2"/>
  <c r="A66" i="2" s="1"/>
  <c r="C67" i="2"/>
  <c r="D67" i="2"/>
  <c r="E67" i="2"/>
  <c r="F67" i="2"/>
  <c r="G67" i="2"/>
  <c r="H67" i="2"/>
  <c r="I67" i="2"/>
  <c r="L67" i="2"/>
  <c r="A67" i="2" s="1"/>
  <c r="B65" i="2"/>
  <c r="O65" i="2" s="1"/>
  <c r="B66" i="2"/>
  <c r="P66" i="2" s="1"/>
  <c r="B67" i="2"/>
  <c r="P67" i="2" s="1"/>
  <c r="P64" i="1"/>
  <c r="S64" i="1"/>
  <c r="P65" i="1"/>
  <c r="S65" i="1"/>
  <c r="S66" i="1"/>
  <c r="O64" i="1"/>
  <c r="T64" i="1" s="1"/>
  <c r="V64" i="1" s="1"/>
  <c r="O65" i="1"/>
  <c r="T65" i="1" s="1"/>
  <c r="V65" i="1" s="1"/>
  <c r="O66" i="1"/>
  <c r="T66" i="1" s="1"/>
  <c r="V66" i="1" s="1"/>
  <c r="O67" i="2" l="1"/>
  <c r="O66" i="2"/>
  <c r="N67" i="2"/>
  <c r="N66" i="2"/>
  <c r="P3" i="2"/>
  <c r="O3" i="2"/>
  <c r="N65" i="2"/>
  <c r="P65" i="2"/>
  <c r="L4" i="2"/>
  <c r="A4" i="2" s="1"/>
  <c r="L5" i="2"/>
  <c r="A5" i="2" s="1"/>
  <c r="L6" i="2"/>
  <c r="A6" i="2" s="1"/>
  <c r="L7" i="2"/>
  <c r="A7" i="2" s="1"/>
  <c r="L8" i="2"/>
  <c r="A8" i="2" s="1"/>
  <c r="L9" i="2"/>
  <c r="A9" i="2" s="1"/>
  <c r="L10" i="2"/>
  <c r="A10" i="2" s="1"/>
  <c r="L11" i="2"/>
  <c r="A11" i="2" s="1"/>
  <c r="L12" i="2"/>
  <c r="A12" i="2" s="1"/>
  <c r="L13" i="2"/>
  <c r="A13" i="2" s="1"/>
  <c r="L14" i="2"/>
  <c r="A14" i="2" s="1"/>
  <c r="L15" i="2"/>
  <c r="A15" i="2" s="1"/>
  <c r="L16" i="2"/>
  <c r="A16" i="2" s="1"/>
  <c r="L17" i="2"/>
  <c r="A17" i="2" s="1"/>
  <c r="L18" i="2"/>
  <c r="A18" i="2" s="1"/>
  <c r="L19" i="2"/>
  <c r="A19" i="2" s="1"/>
  <c r="L20" i="2"/>
  <c r="A20" i="2" s="1"/>
  <c r="L21" i="2"/>
  <c r="A21" i="2" s="1"/>
  <c r="L22" i="2"/>
  <c r="A22" i="2" s="1"/>
  <c r="L23" i="2"/>
  <c r="A23" i="2" s="1"/>
  <c r="L24" i="2"/>
  <c r="A24" i="2" s="1"/>
  <c r="L25" i="2"/>
  <c r="A25" i="2" s="1"/>
  <c r="L26" i="2"/>
  <c r="A26" i="2" s="1"/>
  <c r="L27" i="2"/>
  <c r="A27" i="2" s="1"/>
  <c r="L28" i="2"/>
  <c r="A28" i="2" s="1"/>
  <c r="L29" i="2"/>
  <c r="A29" i="2" s="1"/>
  <c r="L30" i="2"/>
  <c r="A30" i="2" s="1"/>
  <c r="L31" i="2"/>
  <c r="A31" i="2" s="1"/>
  <c r="L32" i="2"/>
  <c r="A32" i="2" s="1"/>
  <c r="L33" i="2"/>
  <c r="A33" i="2" s="1"/>
  <c r="L34" i="2"/>
  <c r="A34" i="2" s="1"/>
  <c r="L35" i="2"/>
  <c r="A35" i="2" s="1"/>
  <c r="L36" i="2"/>
  <c r="A36" i="2" s="1"/>
  <c r="L37" i="2"/>
  <c r="A37" i="2" s="1"/>
  <c r="L38" i="2"/>
  <c r="A38" i="2" s="1"/>
  <c r="L39" i="2"/>
  <c r="A39" i="2" s="1"/>
  <c r="L40" i="2"/>
  <c r="A40" i="2" s="1"/>
  <c r="L41" i="2"/>
  <c r="A41" i="2" s="1"/>
  <c r="L42" i="2"/>
  <c r="A42" i="2" s="1"/>
  <c r="L43" i="2"/>
  <c r="A43" i="2" s="1"/>
  <c r="L44" i="2"/>
  <c r="A44" i="2" s="1"/>
  <c r="L45" i="2"/>
  <c r="A45" i="2" s="1"/>
  <c r="L46" i="2"/>
  <c r="A46" i="2" s="1"/>
  <c r="L47" i="2"/>
  <c r="A47" i="2" s="1"/>
  <c r="L48" i="2"/>
  <c r="A48" i="2" s="1"/>
  <c r="L49" i="2"/>
  <c r="A49" i="2" s="1"/>
  <c r="L50" i="2"/>
  <c r="A50" i="2" s="1"/>
  <c r="L51" i="2"/>
  <c r="A51" i="2" s="1"/>
  <c r="L52" i="2"/>
  <c r="A52" i="2" s="1"/>
  <c r="L53" i="2"/>
  <c r="A53" i="2" s="1"/>
  <c r="L54" i="2"/>
  <c r="A54" i="2" s="1"/>
  <c r="L55" i="2"/>
  <c r="A55" i="2" s="1"/>
  <c r="L56" i="2"/>
  <c r="A56" i="2" s="1"/>
  <c r="L57" i="2"/>
  <c r="A57" i="2" s="1"/>
  <c r="L58" i="2"/>
  <c r="A58" i="2" s="1"/>
  <c r="L59" i="2"/>
  <c r="A59" i="2" s="1"/>
  <c r="L60" i="2"/>
  <c r="A60" i="2" s="1"/>
  <c r="L61" i="2"/>
  <c r="A61" i="2" s="1"/>
  <c r="L62" i="2"/>
  <c r="A62" i="2" s="1"/>
  <c r="L63" i="2"/>
  <c r="A63" i="2" s="1"/>
  <c r="L64" i="2"/>
  <c r="A64" i="2" s="1"/>
  <c r="L3" i="2"/>
  <c r="A3" i="2" s="1"/>
  <c r="H9" i="2"/>
  <c r="H10" i="2"/>
  <c r="H11" i="2"/>
  <c r="H12" i="2"/>
  <c r="H13" i="2"/>
  <c r="H14" i="2"/>
  <c r="H15" i="2"/>
  <c r="H16" i="2"/>
  <c r="H17" i="2"/>
  <c r="H18" i="2"/>
  <c r="H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H4" i="2"/>
  <c r="H5" i="2"/>
  <c r="H6" i="2"/>
  <c r="H7" i="2"/>
  <c r="H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I3" i="2"/>
  <c r="E3" i="2"/>
  <c r="F3" i="2"/>
  <c r="G3" i="2"/>
  <c r="H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" i="2"/>
  <c r="B63" i="2"/>
  <c r="B64" i="2"/>
  <c r="B54" i="2"/>
  <c r="B55" i="2"/>
  <c r="B56" i="2"/>
  <c r="B57" i="2"/>
  <c r="B58" i="2"/>
  <c r="B59" i="2"/>
  <c r="B60" i="2"/>
  <c r="B61" i="2"/>
  <c r="B6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O53" i="2" l="1"/>
  <c r="N53" i="2"/>
  <c r="P53" i="2"/>
  <c r="O49" i="2"/>
  <c r="P49" i="2"/>
  <c r="N49" i="2"/>
  <c r="O45" i="2"/>
  <c r="N45" i="2"/>
  <c r="P45" i="2"/>
  <c r="O41" i="2"/>
  <c r="P41" i="2"/>
  <c r="N41" i="2"/>
  <c r="O37" i="2"/>
  <c r="N37" i="2"/>
  <c r="P37" i="2"/>
  <c r="O33" i="2"/>
  <c r="P33" i="2"/>
  <c r="N33" i="2"/>
  <c r="O29" i="2"/>
  <c r="N29" i="2"/>
  <c r="P29" i="2"/>
  <c r="O25" i="2"/>
  <c r="P25" i="2"/>
  <c r="N25" i="2"/>
  <c r="O21" i="2"/>
  <c r="N21" i="2"/>
  <c r="P21" i="2"/>
  <c r="O17" i="2"/>
  <c r="N17" i="2"/>
  <c r="P17" i="2"/>
  <c r="O13" i="2"/>
  <c r="N13" i="2"/>
  <c r="P13" i="2"/>
  <c r="O9" i="2"/>
  <c r="N9" i="2"/>
  <c r="P9" i="2"/>
  <c r="O5" i="2"/>
  <c r="N5" i="2"/>
  <c r="P5" i="2"/>
  <c r="O60" i="2"/>
  <c r="N60" i="2"/>
  <c r="P60" i="2"/>
  <c r="O56" i="2"/>
  <c r="N56" i="2"/>
  <c r="P56" i="2"/>
  <c r="P63" i="2"/>
  <c r="N63" i="2"/>
  <c r="O63" i="2"/>
  <c r="O52" i="2"/>
  <c r="N52" i="2"/>
  <c r="P52" i="2"/>
  <c r="O48" i="2"/>
  <c r="N48" i="2"/>
  <c r="P48" i="2"/>
  <c r="O44" i="2"/>
  <c r="N44" i="2"/>
  <c r="P44" i="2"/>
  <c r="O40" i="2"/>
  <c r="N40" i="2"/>
  <c r="P40" i="2"/>
  <c r="O36" i="2"/>
  <c r="N36" i="2"/>
  <c r="P36" i="2"/>
  <c r="O32" i="2"/>
  <c r="N32" i="2"/>
  <c r="P32" i="2"/>
  <c r="O28" i="2"/>
  <c r="N28" i="2"/>
  <c r="P28" i="2"/>
  <c r="O24" i="2"/>
  <c r="N24" i="2"/>
  <c r="P24" i="2"/>
  <c r="O20" i="2"/>
  <c r="N20" i="2"/>
  <c r="P20" i="2"/>
  <c r="O16" i="2"/>
  <c r="N16" i="2"/>
  <c r="P16" i="2"/>
  <c r="O12" i="2"/>
  <c r="N12" i="2"/>
  <c r="P12" i="2"/>
  <c r="O8" i="2"/>
  <c r="N8" i="2"/>
  <c r="P8" i="2"/>
  <c r="O4" i="2"/>
  <c r="N4" i="2"/>
  <c r="P4" i="2"/>
  <c r="P59" i="2"/>
  <c r="O59" i="2"/>
  <c r="N59" i="2"/>
  <c r="P55" i="2"/>
  <c r="N55" i="2"/>
  <c r="O55" i="2"/>
  <c r="P51" i="2"/>
  <c r="O51" i="2"/>
  <c r="N51" i="2"/>
  <c r="P47" i="2"/>
  <c r="N47" i="2"/>
  <c r="O47" i="2"/>
  <c r="P43" i="2"/>
  <c r="O43" i="2"/>
  <c r="N43" i="2"/>
  <c r="P39" i="2"/>
  <c r="N39" i="2"/>
  <c r="O39" i="2"/>
  <c r="P35" i="2"/>
  <c r="O35" i="2"/>
  <c r="N35" i="2"/>
  <c r="P31" i="2"/>
  <c r="N31" i="2"/>
  <c r="O31" i="2"/>
  <c r="P27" i="2"/>
  <c r="O27" i="2"/>
  <c r="N27" i="2"/>
  <c r="P23" i="2"/>
  <c r="N23" i="2"/>
  <c r="O23" i="2"/>
  <c r="P19" i="2"/>
  <c r="O19" i="2"/>
  <c r="N19" i="2"/>
  <c r="P15" i="2"/>
  <c r="N15" i="2"/>
  <c r="O15" i="2"/>
  <c r="P11" i="2"/>
  <c r="O11" i="2"/>
  <c r="N11" i="2"/>
  <c r="P7" i="2"/>
  <c r="N7" i="2"/>
  <c r="O7" i="2"/>
  <c r="P62" i="2"/>
  <c r="O62" i="2"/>
  <c r="N62" i="2"/>
  <c r="P58" i="2"/>
  <c r="O58" i="2"/>
  <c r="N58" i="2"/>
  <c r="P54" i="2"/>
  <c r="N54" i="2"/>
  <c r="O54" i="2"/>
  <c r="P50" i="2"/>
  <c r="O50" i="2"/>
  <c r="N50" i="2"/>
  <c r="P46" i="2"/>
  <c r="O46" i="2"/>
  <c r="N46" i="2"/>
  <c r="P42" i="2"/>
  <c r="O42" i="2"/>
  <c r="N42" i="2"/>
  <c r="P38" i="2"/>
  <c r="N38" i="2"/>
  <c r="O38" i="2"/>
  <c r="P34" i="2"/>
  <c r="O34" i="2"/>
  <c r="N34" i="2"/>
  <c r="P30" i="2"/>
  <c r="O30" i="2"/>
  <c r="N30" i="2"/>
  <c r="P26" i="2"/>
  <c r="O26" i="2"/>
  <c r="N26" i="2"/>
  <c r="P22" i="2"/>
  <c r="N22" i="2"/>
  <c r="O22" i="2"/>
  <c r="P18" i="2"/>
  <c r="O18" i="2"/>
  <c r="N18" i="2"/>
  <c r="P14" i="2"/>
  <c r="N14" i="2"/>
  <c r="O14" i="2"/>
  <c r="P10" i="2"/>
  <c r="O10" i="2"/>
  <c r="N10" i="2"/>
  <c r="P6" i="2"/>
  <c r="N6" i="2"/>
  <c r="O6" i="2"/>
  <c r="O61" i="2"/>
  <c r="N61" i="2"/>
  <c r="P61" i="2"/>
  <c r="O57" i="2"/>
  <c r="P57" i="2"/>
  <c r="N57" i="2"/>
  <c r="O64" i="2"/>
  <c r="N64" i="2"/>
  <c r="P64" i="2"/>
  <c r="O3" i="1"/>
  <c r="O4" i="1"/>
  <c r="O5" i="1"/>
  <c r="O6" i="1"/>
  <c r="O7" i="1"/>
  <c r="O8" i="1"/>
  <c r="O9" i="1"/>
  <c r="T9" i="1" s="1"/>
  <c r="V9" i="1" s="1"/>
  <c r="O10" i="1"/>
  <c r="T10" i="1" s="1"/>
  <c r="V10" i="1" s="1"/>
  <c r="O11" i="1"/>
  <c r="O12" i="1"/>
  <c r="T12" i="1" s="1"/>
  <c r="V12" i="1" s="1"/>
  <c r="O13" i="1"/>
  <c r="O14" i="1"/>
  <c r="O15" i="1"/>
  <c r="O16" i="1"/>
  <c r="O17" i="1"/>
  <c r="T17" i="1" s="1"/>
  <c r="V17" i="1" s="1"/>
  <c r="O18" i="1"/>
  <c r="T18" i="1" s="1"/>
  <c r="V18" i="1" s="1"/>
  <c r="O19" i="1"/>
  <c r="O20" i="1"/>
  <c r="O21" i="1"/>
  <c r="O22" i="1"/>
  <c r="T22" i="1" s="1"/>
  <c r="V22" i="1" s="1"/>
  <c r="O23" i="1"/>
  <c r="O24" i="1"/>
  <c r="T24" i="1" s="1"/>
  <c r="V24" i="1" s="1"/>
  <c r="O25" i="1"/>
  <c r="O26" i="1"/>
  <c r="T26" i="1" s="1"/>
  <c r="V26" i="1" s="1"/>
  <c r="O27" i="1"/>
  <c r="T27" i="1" s="1"/>
  <c r="V27" i="1" s="1"/>
  <c r="O28" i="1"/>
  <c r="T28" i="1" s="1"/>
  <c r="V28" i="1" s="1"/>
  <c r="O29" i="1"/>
  <c r="T29" i="1" s="1"/>
  <c r="V29" i="1" s="1"/>
  <c r="O30" i="1"/>
  <c r="T30" i="1" s="1"/>
  <c r="V30" i="1" s="1"/>
  <c r="O31" i="1"/>
  <c r="O32" i="1"/>
  <c r="O33" i="1"/>
  <c r="T33" i="1" s="1"/>
  <c r="V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T51" i="1" s="1"/>
  <c r="V51" i="1" s="1"/>
  <c r="O52" i="1"/>
  <c r="T52" i="1" s="1"/>
  <c r="V52" i="1" s="1"/>
  <c r="O53" i="1"/>
  <c r="T53" i="1" s="1"/>
  <c r="V53" i="1" s="1"/>
  <c r="O54" i="1"/>
  <c r="T54" i="1" s="1"/>
  <c r="V54" i="1" s="1"/>
  <c r="O55" i="1"/>
  <c r="T55" i="1" s="1"/>
  <c r="V55" i="1" s="1"/>
  <c r="O56" i="1"/>
  <c r="T56" i="1" s="1"/>
  <c r="V56" i="1" s="1"/>
  <c r="O57" i="1"/>
  <c r="T57" i="1" s="1"/>
  <c r="V57" i="1" s="1"/>
  <c r="O58" i="1"/>
  <c r="T58" i="1" s="1"/>
  <c r="V58" i="1" s="1"/>
  <c r="O59" i="1"/>
  <c r="T59" i="1" s="1"/>
  <c r="V59" i="1" s="1"/>
  <c r="O60" i="1"/>
  <c r="T60" i="1" s="1"/>
  <c r="V60" i="1" s="1"/>
  <c r="O61" i="1"/>
  <c r="T61" i="1" s="1"/>
  <c r="V61" i="1" s="1"/>
  <c r="O62" i="1"/>
  <c r="T62" i="1" s="1"/>
  <c r="V62" i="1" s="1"/>
  <c r="O63" i="1"/>
  <c r="T63" i="1" s="1"/>
  <c r="V63" i="1" s="1"/>
  <c r="O2" i="1"/>
  <c r="S63" i="1"/>
  <c r="P63" i="1"/>
  <c r="S62" i="1"/>
  <c r="P62" i="1"/>
  <c r="S61" i="1"/>
  <c r="P61" i="1"/>
  <c r="S60" i="1"/>
  <c r="P60" i="1"/>
  <c r="S59" i="1"/>
  <c r="P59" i="1"/>
  <c r="S58" i="1"/>
  <c r="P58" i="1"/>
  <c r="S57" i="1"/>
  <c r="P57" i="1"/>
  <c r="S56" i="1"/>
  <c r="P56" i="1"/>
  <c r="S55" i="1"/>
  <c r="P55" i="1"/>
  <c r="S54" i="1"/>
  <c r="P54" i="1"/>
  <c r="S53" i="1"/>
  <c r="P53" i="1"/>
  <c r="S52" i="1"/>
  <c r="P52" i="1"/>
  <c r="S51" i="1"/>
  <c r="P51" i="1"/>
  <c r="S50" i="1"/>
  <c r="P50" i="1"/>
  <c r="S49" i="1"/>
  <c r="P49" i="1"/>
  <c r="S48" i="1"/>
  <c r="P48" i="1"/>
  <c r="S47" i="1"/>
  <c r="P47" i="1"/>
  <c r="S46" i="1"/>
  <c r="P46" i="1"/>
  <c r="S45" i="1"/>
  <c r="P45" i="1"/>
  <c r="S44" i="1"/>
  <c r="P44" i="1"/>
  <c r="S43" i="1"/>
  <c r="P43" i="1"/>
  <c r="S42" i="1"/>
  <c r="P42" i="1"/>
  <c r="S41" i="1"/>
  <c r="P41" i="1"/>
  <c r="S40" i="1"/>
  <c r="P40" i="1"/>
  <c r="S39" i="1"/>
  <c r="P39" i="1"/>
  <c r="S38" i="1"/>
  <c r="P38" i="1"/>
  <c r="S37" i="1"/>
  <c r="P37" i="1"/>
  <c r="S36" i="1"/>
  <c r="P36" i="1"/>
  <c r="S35" i="1"/>
  <c r="P35" i="1"/>
  <c r="S34" i="1"/>
  <c r="P34" i="1"/>
  <c r="S33" i="1"/>
  <c r="P33" i="1"/>
  <c r="S32" i="1"/>
  <c r="P32" i="1"/>
  <c r="S31" i="1"/>
  <c r="P31" i="1"/>
  <c r="S30" i="1"/>
  <c r="P30" i="1"/>
  <c r="S29" i="1"/>
  <c r="P29" i="1"/>
  <c r="S28" i="1"/>
  <c r="P28" i="1"/>
  <c r="S27" i="1"/>
  <c r="P27" i="1"/>
  <c r="S26" i="1"/>
  <c r="P26" i="1"/>
  <c r="S25" i="1"/>
  <c r="P25" i="1"/>
  <c r="S24" i="1"/>
  <c r="P24" i="1"/>
  <c r="S23" i="1"/>
  <c r="P23" i="1"/>
  <c r="S22" i="1"/>
  <c r="P22" i="1"/>
  <c r="S21" i="1"/>
  <c r="P21" i="1"/>
  <c r="S20" i="1"/>
  <c r="P20" i="1"/>
  <c r="S19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P10" i="1"/>
  <c r="S9" i="1"/>
  <c r="P9" i="1"/>
  <c r="S8" i="1"/>
  <c r="P8" i="1"/>
  <c r="S7" i="1"/>
  <c r="P7" i="1"/>
  <c r="S6" i="1"/>
  <c r="P6" i="1"/>
  <c r="S5" i="1"/>
  <c r="P5" i="1"/>
  <c r="S4" i="1"/>
  <c r="P4" i="1"/>
  <c r="S3" i="1"/>
  <c r="P3" i="1"/>
  <c r="S2" i="1"/>
  <c r="P2" i="1"/>
  <c r="T3" i="1" l="1"/>
  <c r="V3" i="1" s="1"/>
  <c r="T4" i="1"/>
  <c r="V4" i="1" s="1"/>
  <c r="T5" i="1"/>
  <c r="V5" i="1" s="1"/>
  <c r="T6" i="1"/>
  <c r="V6" i="1" s="1"/>
  <c r="T7" i="1"/>
  <c r="V7" i="1" s="1"/>
  <c r="T8" i="1"/>
  <c r="V8" i="1" s="1"/>
  <c r="T11" i="1"/>
  <c r="V11" i="1" s="1"/>
  <c r="T13" i="1"/>
  <c r="V13" i="1" s="1"/>
  <c r="T14" i="1"/>
  <c r="V14" i="1" s="1"/>
  <c r="T15" i="1"/>
  <c r="V15" i="1" s="1"/>
  <c r="T16" i="1"/>
  <c r="V16" i="1" s="1"/>
  <c r="T19" i="1"/>
  <c r="V19" i="1" s="1"/>
  <c r="T20" i="1"/>
  <c r="V20" i="1" s="1"/>
  <c r="T21" i="1"/>
  <c r="V21" i="1" s="1"/>
  <c r="T23" i="1"/>
  <c r="V23" i="1" s="1"/>
  <c r="T25" i="1"/>
  <c r="V25" i="1" s="1"/>
  <c r="T31" i="1"/>
  <c r="V31" i="1" s="1"/>
  <c r="T32" i="1"/>
  <c r="V32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2" i="1"/>
  <c r="V2" i="1" s="1"/>
</calcChain>
</file>

<file path=xl/sharedStrings.xml><?xml version="1.0" encoding="utf-8"?>
<sst xmlns="http://schemas.openxmlformats.org/spreadsheetml/2006/main" count="1313" uniqueCount="254">
  <si>
    <t>MBB012</t>
  </si>
  <si>
    <t>MBB013</t>
  </si>
  <si>
    <t>MBB014</t>
  </si>
  <si>
    <t>MBB016</t>
  </si>
  <si>
    <t>MBB005</t>
  </si>
  <si>
    <t>RMR186</t>
  </si>
  <si>
    <t>RMR187</t>
  </si>
  <si>
    <t>MBB019</t>
  </si>
  <si>
    <t>MBB020</t>
  </si>
  <si>
    <t>MBB021</t>
  </si>
  <si>
    <t>MBB022</t>
  </si>
  <si>
    <t>MBB024</t>
  </si>
  <si>
    <t>MBB025</t>
  </si>
  <si>
    <t>MBB027</t>
  </si>
  <si>
    <t>MBB028</t>
  </si>
  <si>
    <t>MBB029</t>
  </si>
  <si>
    <t>PBZT115</t>
  </si>
  <si>
    <t>mittermeieri</t>
  </si>
  <si>
    <t>Omaha</t>
  </si>
  <si>
    <t>Antsahabe</t>
  </si>
  <si>
    <t>Makira</t>
  </si>
  <si>
    <t>Tiho</t>
  </si>
  <si>
    <t>GERP</t>
  </si>
  <si>
    <t>Anjiahely</t>
  </si>
  <si>
    <t>B12</t>
  </si>
  <si>
    <t>Ambavala</t>
  </si>
  <si>
    <t>B23</t>
  </si>
  <si>
    <t>B34</t>
  </si>
  <si>
    <t>C24</t>
  </si>
  <si>
    <t>Madera</t>
  </si>
  <si>
    <t>BC2</t>
  </si>
  <si>
    <t>C23</t>
  </si>
  <si>
    <t>C12</t>
  </si>
  <si>
    <t>BC3</t>
  </si>
  <si>
    <t>B14</t>
  </si>
  <si>
    <t>B24</t>
  </si>
  <si>
    <t>Duke</t>
  </si>
  <si>
    <t>Marina</t>
  </si>
  <si>
    <t>Marojejy</t>
  </si>
  <si>
    <t>Rodin</t>
  </si>
  <si>
    <t>BET87</t>
  </si>
  <si>
    <t>simmonsi</t>
  </si>
  <si>
    <t>Betampona</t>
  </si>
  <si>
    <t>PBZT117</t>
  </si>
  <si>
    <t>POLO5.22</t>
  </si>
  <si>
    <t>Tampolo</t>
  </si>
  <si>
    <t>ZAH2</t>
  </si>
  <si>
    <t>Zahamena</t>
  </si>
  <si>
    <t>ZAH5</t>
  </si>
  <si>
    <t>A01_2014</t>
  </si>
  <si>
    <t>Ambodiriana</t>
  </si>
  <si>
    <t>East_facing_st_marie</t>
  </si>
  <si>
    <t>F</t>
  </si>
  <si>
    <t>IGC-EDB</t>
  </si>
  <si>
    <t>A02_2014</t>
  </si>
  <si>
    <t>A03_2014</t>
  </si>
  <si>
    <t>A08_2014</t>
  </si>
  <si>
    <t>M</t>
  </si>
  <si>
    <t>ID</t>
  </si>
  <si>
    <t>loc</t>
  </si>
  <si>
    <t>sex</t>
  </si>
  <si>
    <t>reg</t>
  </si>
  <si>
    <t>lat</t>
  </si>
  <si>
    <t>long</t>
  </si>
  <si>
    <t>team</t>
  </si>
  <si>
    <t>collector</t>
  </si>
  <si>
    <t>already_bam</t>
  </si>
  <si>
    <t>07-06_habe</t>
  </si>
  <si>
    <t>2-07_hely</t>
  </si>
  <si>
    <t>10-07_hely</t>
  </si>
  <si>
    <t>04-07_hely</t>
  </si>
  <si>
    <t>08-07_hely</t>
  </si>
  <si>
    <t>/work/lchikhi/RAD/micro_phylo/raw_data</t>
  </si>
  <si>
    <t>type</t>
  </si>
  <si>
    <t>se</t>
  </si>
  <si>
    <t>pe</t>
  </si>
  <si>
    <t>/work/lchikhi/RAD/microcebus/phohenlohe/microcebusRAD_2017/samples</t>
  </si>
  <si>
    <t>/work/lchikhi/RAD/microcebus</t>
  </si>
  <si>
    <t>/work/lchikhi/RAD/tiho_2016/renamed_cat_samples</t>
  </si>
  <si>
    <t>sp</t>
  </si>
  <si>
    <t>macarthurii</t>
  </si>
  <si>
    <t>06-08_hely</t>
  </si>
  <si>
    <t>01-06_hely</t>
  </si>
  <si>
    <t>01-07_hely</t>
  </si>
  <si>
    <t>08-08_hely</t>
  </si>
  <si>
    <t>04-06_hely</t>
  </si>
  <si>
    <t>03-13_hely</t>
  </si>
  <si>
    <t>lehilahytsara</t>
  </si>
  <si>
    <t>JMR001</t>
  </si>
  <si>
    <t>Riamalandy</t>
  </si>
  <si>
    <t>Jose</t>
  </si>
  <si>
    <t>JMR002</t>
  </si>
  <si>
    <t>class</t>
  </si>
  <si>
    <t>mitt</t>
  </si>
  <si>
    <t>maca</t>
  </si>
  <si>
    <t>sp_short</t>
  </si>
  <si>
    <t>lehi</t>
  </si>
  <si>
    <t>simmo</t>
  </si>
  <si>
    <t>sp3</t>
  </si>
  <si>
    <t>sp_man</t>
  </si>
  <si>
    <t>BD1</t>
  </si>
  <si>
    <t>Antsiradrano</t>
  </si>
  <si>
    <t>AB1</t>
  </si>
  <si>
    <t>Antanambe</t>
  </si>
  <si>
    <t>A34</t>
  </si>
  <si>
    <t>BC1</t>
  </si>
  <si>
    <t>A23</t>
  </si>
  <si>
    <t>B13</t>
  </si>
  <si>
    <t>A13</t>
  </si>
  <si>
    <t>A12</t>
  </si>
  <si>
    <t>A24</t>
  </si>
  <si>
    <t>05-08_hely</t>
  </si>
  <si>
    <t>07-08_hely</t>
  </si>
  <si>
    <t>01-13_hely</t>
  </si>
  <si>
    <t>04-13_hely</t>
  </si>
  <si>
    <t>FID</t>
  </si>
  <si>
    <t>IID</t>
  </si>
  <si>
    <t>svd_ids</t>
  </si>
  <si>
    <t>svd_id_1</t>
  </si>
  <si>
    <t>svd_id_2</t>
  </si>
  <si>
    <t>IRS_FM</t>
  </si>
  <si>
    <t>Mananara_Nord</t>
  </si>
  <si>
    <t>Anjanaharibe_Sud</t>
  </si>
  <si>
    <t>IRS_M</t>
  </si>
  <si>
    <t>sp_Mananara_Nord</t>
  </si>
  <si>
    <t>Tiho_Hi</t>
  </si>
  <si>
    <t>address_fq_gz</t>
  </si>
  <si>
    <t>na</t>
  </si>
  <si>
    <t>sp_nov3</t>
  </si>
  <si>
    <t>ngsadm</t>
  </si>
  <si>
    <t>ngsadm2</t>
  </si>
  <si>
    <t>cluster</t>
  </si>
  <si>
    <t>mur</t>
  </si>
  <si>
    <t>B25_2013_phan</t>
  </si>
  <si>
    <t>comments</t>
  </si>
  <si>
    <t>Species</t>
  </si>
  <si>
    <t>Reads type</t>
  </si>
  <si>
    <t>Locality</t>
  </si>
  <si>
    <t>Collector</t>
  </si>
  <si>
    <t>Team</t>
  </si>
  <si>
    <t>Longitude</t>
  </si>
  <si>
    <t>Latitude</t>
  </si>
  <si>
    <t>Sex</t>
  </si>
  <si>
    <t>Library prep</t>
  </si>
  <si>
    <t>Individuals ID</t>
  </si>
  <si>
    <t>Oregon</t>
  </si>
  <si>
    <t>Idaho</t>
  </si>
  <si>
    <t>Toulouse</t>
  </si>
  <si>
    <t>Library protocol</t>
  </si>
  <si>
    <t>Genetic cluster</t>
  </si>
  <si>
    <t>M. murinus</t>
  </si>
  <si>
    <t>M. mittermeieri</t>
  </si>
  <si>
    <t>M. jonahi</t>
  </si>
  <si>
    <t>M. lehilahytsara</t>
  </si>
  <si>
    <t>M. macarthuri</t>
  </si>
  <si>
    <t>M. simmonsi</t>
  </si>
  <si>
    <t>Illumina sequencer</t>
  </si>
  <si>
    <t>RMR45</t>
  </si>
  <si>
    <t>murinus</t>
  </si>
  <si>
    <t>Andranomena</t>
  </si>
  <si>
    <t>RMR44</t>
  </si>
  <si>
    <t>RMR49</t>
  </si>
  <si>
    <t>Mean coverage</t>
  </si>
  <si>
    <t>13-03_Anko</t>
  </si>
  <si>
    <t>10-03_Anko</t>
  </si>
  <si>
    <t>10-13_JBB</t>
  </si>
  <si>
    <t>F143-14_Mari</t>
  </si>
  <si>
    <t>M178-14_Mari</t>
  </si>
  <si>
    <t>F63-14_Mari</t>
  </si>
  <si>
    <t>M125-14_Mari</t>
  </si>
  <si>
    <t>301-03_ata</t>
  </si>
  <si>
    <t>55-04_bibo</t>
  </si>
  <si>
    <t>F07-13_zana</t>
  </si>
  <si>
    <t>M22-13_zana</t>
  </si>
  <si>
    <t>42-04_koa</t>
  </si>
  <si>
    <t>44-04_koa</t>
  </si>
  <si>
    <t>83-04_injo</t>
  </si>
  <si>
    <t>90-04_Anji</t>
  </si>
  <si>
    <t>02-08_Befa</t>
  </si>
  <si>
    <t>15-02_Mahi</t>
  </si>
  <si>
    <t>02-05_mamy</t>
  </si>
  <si>
    <t>06-05_mamy</t>
  </si>
  <si>
    <t>06-02_Mahi</t>
  </si>
  <si>
    <t>07-02_Mahi</t>
  </si>
  <si>
    <t>F08_13zana</t>
  </si>
  <si>
    <t>F14_13zana</t>
  </si>
  <si>
    <t>F17_13zana</t>
  </si>
  <si>
    <t>M07_15sely</t>
  </si>
  <si>
    <t>F13_15sely</t>
  </si>
  <si>
    <t>M23_13zana</t>
  </si>
  <si>
    <t>F05_16anji</t>
  </si>
  <si>
    <t>M15_15sely</t>
  </si>
  <si>
    <t>F11_16anji</t>
  </si>
  <si>
    <t>M22_16anji</t>
  </si>
  <si>
    <t>F09_13zana</t>
  </si>
  <si>
    <t>3-11_hara</t>
  </si>
  <si>
    <t>ANJZ11</t>
  </si>
  <si>
    <t>ANJZ20</t>
  </si>
  <si>
    <t>ODY6.9</t>
  </si>
  <si>
    <t>SIB7.1</t>
  </si>
  <si>
    <t>TAD4.32</t>
  </si>
  <si>
    <t>01-00_Man</t>
  </si>
  <si>
    <t>02-00_Man</t>
  </si>
  <si>
    <t>BEMA7.17a</t>
  </si>
  <si>
    <t>BEMA7.8</t>
  </si>
  <si>
    <t>01-13_Bom</t>
  </si>
  <si>
    <t>03-06_hatsi</t>
  </si>
  <si>
    <t>06-13_Bom</t>
  </si>
  <si>
    <t>17-03_Madi</t>
  </si>
  <si>
    <t>BEMA7.17b</t>
  </si>
  <si>
    <t>HiSeq3000</t>
  </si>
  <si>
    <t>HiSeq2000</t>
  </si>
  <si>
    <t>HiSeq4000</t>
  </si>
  <si>
    <t># of F1 reads after QC</t>
  </si>
  <si>
    <t># of F1 reads</t>
  </si>
  <si>
    <t># of aligned reads F&amp;R</t>
  </si>
  <si>
    <t>D.Schüßler</t>
  </si>
  <si>
    <t>AlexMiller</t>
  </si>
  <si>
    <t>fastq.raw</t>
  </si>
  <si>
    <t>fastq.filt</t>
  </si>
  <si>
    <t>bam.raw</t>
  </si>
  <si>
    <t>bam.MQ30</t>
  </si>
  <si>
    <t>bam.propPair</t>
  </si>
  <si>
    <t>bam.dedup</t>
  </si>
  <si>
    <t>bam.autosomal</t>
  </si>
  <si>
    <t>mleh019_r01_p1h12</t>
  </si>
  <si>
    <t>mleh020_r01_p2c06</t>
  </si>
  <si>
    <t>mmit001_r01_p3f03</t>
  </si>
  <si>
    <t>mmit002_r01_p2b06</t>
  </si>
  <si>
    <t>mmit003_r01_p1h02</t>
  </si>
  <si>
    <t>mmit004_r01_p2g03</t>
  </si>
  <si>
    <t>mmit005_r01_p3f04</t>
  </si>
  <si>
    <t>mmit006_r01_p3b09</t>
  </si>
  <si>
    <t>mmit007_r01_p2a12</t>
  </si>
  <si>
    <t>mmur001_r01_p1b01</t>
  </si>
  <si>
    <t>mmur002_r01_p1a12</t>
  </si>
  <si>
    <t>mmur006_r01_p3b06</t>
  </si>
  <si>
    <t>mspp002_r01_p3c01</t>
  </si>
  <si>
    <t>mspp003_r01_p3d09</t>
  </si>
  <si>
    <t>mspp004_r01_p1c06</t>
  </si>
  <si>
    <t>mspp005_r01_p3d05</t>
  </si>
  <si>
    <t>mspp006_r01_p2g01</t>
  </si>
  <si>
    <t>mspp007_r01_p3f01</t>
  </si>
  <si>
    <t>mspp008_r01_p3f05</t>
  </si>
  <si>
    <t>mspp009_r01_p2g09</t>
  </si>
  <si>
    <t>mspp010_r01_p3c02</t>
  </si>
  <si>
    <t>removed_variant_call</t>
  </si>
  <si>
    <t>y</t>
  </si>
  <si>
    <t>conta</t>
  </si>
  <si>
    <t>SNP calling</t>
  </si>
  <si>
    <t>No</t>
  </si>
  <si>
    <t>Yes</t>
  </si>
  <si>
    <t>BPP SNAPP</t>
  </si>
  <si>
    <t>snapp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</si>
</sst>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Alignment="1">
      <alignment wrapText="1"/>
    </xf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3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5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0" xfId="0" applyFill="1"/>
    <xf numFmtId="0" fontId="0" fillId="5" borderId="0" xfId="0" quotePrefix="1" applyFill="1"/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6532283206051357E-2"/>
          <c:y val="0.13815995821516824"/>
          <c:w val="0.9388375497062087"/>
          <c:h val="0.7077118867610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Table_Sx!$M$1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Table_Sx!$B$2:$B$67</c:f>
              <c:strCache>
                <c:ptCount val="66"/>
                <c:pt idx="0">
                  <c:v>Individuals ID</c:v>
                </c:pt>
                <c:pt idx="1">
                  <c:v>PBZT115</c:v>
                </c:pt>
                <c:pt idx="2">
                  <c:v>07-06_habe</c:v>
                </c:pt>
                <c:pt idx="3">
                  <c:v>2-07_hely</c:v>
                </c:pt>
                <c:pt idx="4">
                  <c:v>10-07_hely</c:v>
                </c:pt>
                <c:pt idx="5">
                  <c:v>04-07_hely</c:v>
                </c:pt>
                <c:pt idx="6">
                  <c:v>08-07_hely</c:v>
                </c:pt>
                <c:pt idx="7">
                  <c:v>B12</c:v>
                </c:pt>
                <c:pt idx="8">
                  <c:v>B23</c:v>
                </c:pt>
                <c:pt idx="9">
                  <c:v>B34</c:v>
                </c:pt>
                <c:pt idx="10">
                  <c:v>C24</c:v>
                </c:pt>
                <c:pt idx="11">
                  <c:v>BC2</c:v>
                </c:pt>
                <c:pt idx="12">
                  <c:v>C23</c:v>
                </c:pt>
                <c:pt idx="13">
                  <c:v>C12</c:v>
                </c:pt>
                <c:pt idx="14">
                  <c:v>BC3</c:v>
                </c:pt>
                <c:pt idx="15">
                  <c:v>B14</c:v>
                </c:pt>
                <c:pt idx="16">
                  <c:v>B24</c:v>
                </c:pt>
                <c:pt idx="17">
                  <c:v>MBB021</c:v>
                </c:pt>
                <c:pt idx="18">
                  <c:v>MBB014</c:v>
                </c:pt>
                <c:pt idx="19">
                  <c:v>RMR187</c:v>
                </c:pt>
                <c:pt idx="20">
                  <c:v>MBB013</c:v>
                </c:pt>
                <c:pt idx="21">
                  <c:v>MBB024</c:v>
                </c:pt>
                <c:pt idx="22">
                  <c:v>MBB016</c:v>
                </c:pt>
                <c:pt idx="23">
                  <c:v>MBB028</c:v>
                </c:pt>
                <c:pt idx="24">
                  <c:v>RMR186</c:v>
                </c:pt>
                <c:pt idx="25">
                  <c:v>MBB019</c:v>
                </c:pt>
                <c:pt idx="26">
                  <c:v>MBB029</c:v>
                </c:pt>
                <c:pt idx="27">
                  <c:v>MBB022</c:v>
                </c:pt>
                <c:pt idx="28">
                  <c:v>MBB020</c:v>
                </c:pt>
                <c:pt idx="29">
                  <c:v>MBB025</c:v>
                </c:pt>
                <c:pt idx="30">
                  <c:v>MBB012</c:v>
                </c:pt>
                <c:pt idx="31">
                  <c:v>MBB005</c:v>
                </c:pt>
                <c:pt idx="32">
                  <c:v>MBB027</c:v>
                </c:pt>
                <c:pt idx="33">
                  <c:v>BET87</c:v>
                </c:pt>
                <c:pt idx="34">
                  <c:v>PBZT117</c:v>
                </c:pt>
                <c:pt idx="35">
                  <c:v>POLO5.22</c:v>
                </c:pt>
                <c:pt idx="36">
                  <c:v>ZAH2</c:v>
                </c:pt>
                <c:pt idx="37">
                  <c:v>ZAH5</c:v>
                </c:pt>
                <c:pt idx="38">
                  <c:v>A01_2014</c:v>
                </c:pt>
                <c:pt idx="39">
                  <c:v>A02_2014</c:v>
                </c:pt>
                <c:pt idx="40">
                  <c:v>A03_2014</c:v>
                </c:pt>
                <c:pt idx="41">
                  <c:v>A08_2014</c:v>
                </c:pt>
                <c:pt idx="42">
                  <c:v>06-08_hely</c:v>
                </c:pt>
                <c:pt idx="43">
                  <c:v>01-06_hely</c:v>
                </c:pt>
                <c:pt idx="44">
                  <c:v>01-07_hely</c:v>
                </c:pt>
                <c:pt idx="45">
                  <c:v>08-08_hely</c:v>
                </c:pt>
                <c:pt idx="46">
                  <c:v>04-06_hely</c:v>
                </c:pt>
                <c:pt idx="47">
                  <c:v>03-13_hely</c:v>
                </c:pt>
                <c:pt idx="48">
                  <c:v>JMR001</c:v>
                </c:pt>
                <c:pt idx="49">
                  <c:v>JMR002</c:v>
                </c:pt>
                <c:pt idx="50">
                  <c:v>05-08_hely</c:v>
                </c:pt>
                <c:pt idx="51">
                  <c:v>07-08_hely</c:v>
                </c:pt>
                <c:pt idx="52">
                  <c:v>01-13_hely</c:v>
                </c:pt>
                <c:pt idx="53">
                  <c:v>04-13_hely</c:v>
                </c:pt>
                <c:pt idx="54">
                  <c:v>BD1</c:v>
                </c:pt>
                <c:pt idx="55">
                  <c:v>AB1</c:v>
                </c:pt>
                <c:pt idx="56">
                  <c:v>A34</c:v>
                </c:pt>
                <c:pt idx="57">
                  <c:v>BC1</c:v>
                </c:pt>
                <c:pt idx="58">
                  <c:v>A23</c:v>
                </c:pt>
                <c:pt idx="59">
                  <c:v>B13</c:v>
                </c:pt>
                <c:pt idx="60">
                  <c:v>A13</c:v>
                </c:pt>
                <c:pt idx="61">
                  <c:v>A12</c:v>
                </c:pt>
                <c:pt idx="62">
                  <c:v>A24</c:v>
                </c:pt>
                <c:pt idx="63">
                  <c:v>RMR45</c:v>
                </c:pt>
                <c:pt idx="64">
                  <c:v>RMR44</c:v>
                </c:pt>
                <c:pt idx="65">
                  <c:v>RMR49</c:v>
                </c:pt>
              </c:strCache>
            </c:strRef>
          </c:cat>
          <c:val>
            <c:numRef>
              <c:f>Table_Sx!$M$2:$M$67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Table_Sx!$N$1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Table_Sx!$B$2:$B$67</c:f>
              <c:strCache>
                <c:ptCount val="66"/>
                <c:pt idx="0">
                  <c:v>Individuals ID</c:v>
                </c:pt>
                <c:pt idx="1">
                  <c:v>PBZT115</c:v>
                </c:pt>
                <c:pt idx="2">
                  <c:v>07-06_habe</c:v>
                </c:pt>
                <c:pt idx="3">
                  <c:v>2-07_hely</c:v>
                </c:pt>
                <c:pt idx="4">
                  <c:v>10-07_hely</c:v>
                </c:pt>
                <c:pt idx="5">
                  <c:v>04-07_hely</c:v>
                </c:pt>
                <c:pt idx="6">
                  <c:v>08-07_hely</c:v>
                </c:pt>
                <c:pt idx="7">
                  <c:v>B12</c:v>
                </c:pt>
                <c:pt idx="8">
                  <c:v>B23</c:v>
                </c:pt>
                <c:pt idx="9">
                  <c:v>B34</c:v>
                </c:pt>
                <c:pt idx="10">
                  <c:v>C24</c:v>
                </c:pt>
                <c:pt idx="11">
                  <c:v>BC2</c:v>
                </c:pt>
                <c:pt idx="12">
                  <c:v>C23</c:v>
                </c:pt>
                <c:pt idx="13">
                  <c:v>C12</c:v>
                </c:pt>
                <c:pt idx="14">
                  <c:v>BC3</c:v>
                </c:pt>
                <c:pt idx="15">
                  <c:v>B14</c:v>
                </c:pt>
                <c:pt idx="16">
                  <c:v>B24</c:v>
                </c:pt>
                <c:pt idx="17">
                  <c:v>MBB021</c:v>
                </c:pt>
                <c:pt idx="18">
                  <c:v>MBB014</c:v>
                </c:pt>
                <c:pt idx="19">
                  <c:v>RMR187</c:v>
                </c:pt>
                <c:pt idx="20">
                  <c:v>MBB013</c:v>
                </c:pt>
                <c:pt idx="21">
                  <c:v>MBB024</c:v>
                </c:pt>
                <c:pt idx="22">
                  <c:v>MBB016</c:v>
                </c:pt>
                <c:pt idx="23">
                  <c:v>MBB028</c:v>
                </c:pt>
                <c:pt idx="24">
                  <c:v>RMR186</c:v>
                </c:pt>
                <c:pt idx="25">
                  <c:v>MBB019</c:v>
                </c:pt>
                <c:pt idx="26">
                  <c:v>MBB029</c:v>
                </c:pt>
                <c:pt idx="27">
                  <c:v>MBB022</c:v>
                </c:pt>
                <c:pt idx="28">
                  <c:v>MBB020</c:v>
                </c:pt>
                <c:pt idx="29">
                  <c:v>MBB025</c:v>
                </c:pt>
                <c:pt idx="30">
                  <c:v>MBB012</c:v>
                </c:pt>
                <c:pt idx="31">
                  <c:v>MBB005</c:v>
                </c:pt>
                <c:pt idx="32">
                  <c:v>MBB027</c:v>
                </c:pt>
                <c:pt idx="33">
                  <c:v>BET87</c:v>
                </c:pt>
                <c:pt idx="34">
                  <c:v>PBZT117</c:v>
                </c:pt>
                <c:pt idx="35">
                  <c:v>POLO5.22</c:v>
                </c:pt>
                <c:pt idx="36">
                  <c:v>ZAH2</c:v>
                </c:pt>
                <c:pt idx="37">
                  <c:v>ZAH5</c:v>
                </c:pt>
                <c:pt idx="38">
                  <c:v>A01_2014</c:v>
                </c:pt>
                <c:pt idx="39">
                  <c:v>A02_2014</c:v>
                </c:pt>
                <c:pt idx="40">
                  <c:v>A03_2014</c:v>
                </c:pt>
                <c:pt idx="41">
                  <c:v>A08_2014</c:v>
                </c:pt>
                <c:pt idx="42">
                  <c:v>06-08_hely</c:v>
                </c:pt>
                <c:pt idx="43">
                  <c:v>01-06_hely</c:v>
                </c:pt>
                <c:pt idx="44">
                  <c:v>01-07_hely</c:v>
                </c:pt>
                <c:pt idx="45">
                  <c:v>08-08_hely</c:v>
                </c:pt>
                <c:pt idx="46">
                  <c:v>04-06_hely</c:v>
                </c:pt>
                <c:pt idx="47">
                  <c:v>03-13_hely</c:v>
                </c:pt>
                <c:pt idx="48">
                  <c:v>JMR001</c:v>
                </c:pt>
                <c:pt idx="49">
                  <c:v>JMR002</c:v>
                </c:pt>
                <c:pt idx="50">
                  <c:v>05-08_hely</c:v>
                </c:pt>
                <c:pt idx="51">
                  <c:v>07-08_hely</c:v>
                </c:pt>
                <c:pt idx="52">
                  <c:v>01-13_hely</c:v>
                </c:pt>
                <c:pt idx="53">
                  <c:v>04-13_hely</c:v>
                </c:pt>
                <c:pt idx="54">
                  <c:v>BD1</c:v>
                </c:pt>
                <c:pt idx="55">
                  <c:v>AB1</c:v>
                </c:pt>
                <c:pt idx="56">
                  <c:v>A34</c:v>
                </c:pt>
                <c:pt idx="57">
                  <c:v>BC1</c:v>
                </c:pt>
                <c:pt idx="58">
                  <c:v>A23</c:v>
                </c:pt>
                <c:pt idx="59">
                  <c:v>B13</c:v>
                </c:pt>
                <c:pt idx="60">
                  <c:v>A13</c:v>
                </c:pt>
                <c:pt idx="61">
                  <c:v>A12</c:v>
                </c:pt>
                <c:pt idx="62">
                  <c:v>A24</c:v>
                </c:pt>
                <c:pt idx="63">
                  <c:v>RMR45</c:v>
                </c:pt>
                <c:pt idx="64">
                  <c:v>RMR44</c:v>
                </c:pt>
                <c:pt idx="65">
                  <c:v>RMR49</c:v>
                </c:pt>
              </c:strCache>
            </c:strRef>
          </c:cat>
          <c:val>
            <c:numRef>
              <c:f>Table_Sx!$N$2:$N$67</c:f>
              <c:numCache>
                <c:formatCode>General</c:formatCode>
                <c:ptCount val="66"/>
                <c:pt idx="0">
                  <c:v>0</c:v>
                </c:pt>
                <c:pt idx="1">
                  <c:v>9455874</c:v>
                </c:pt>
                <c:pt idx="2">
                  <c:v>3734557</c:v>
                </c:pt>
                <c:pt idx="3">
                  <c:v>3165486</c:v>
                </c:pt>
                <c:pt idx="4">
                  <c:v>4764527</c:v>
                </c:pt>
                <c:pt idx="5">
                  <c:v>2507635</c:v>
                </c:pt>
                <c:pt idx="6">
                  <c:v>3122027</c:v>
                </c:pt>
                <c:pt idx="7">
                  <c:v>3703295</c:v>
                </c:pt>
                <c:pt idx="8">
                  <c:v>415807</c:v>
                </c:pt>
                <c:pt idx="9">
                  <c:v>3165806</c:v>
                </c:pt>
                <c:pt idx="10">
                  <c:v>3790947</c:v>
                </c:pt>
                <c:pt idx="11">
                  <c:v>2271407</c:v>
                </c:pt>
                <c:pt idx="12">
                  <c:v>2428596</c:v>
                </c:pt>
                <c:pt idx="13">
                  <c:v>2943289</c:v>
                </c:pt>
                <c:pt idx="14">
                  <c:v>10634745</c:v>
                </c:pt>
                <c:pt idx="15">
                  <c:v>2365746</c:v>
                </c:pt>
                <c:pt idx="16">
                  <c:v>9673934</c:v>
                </c:pt>
                <c:pt idx="17">
                  <c:v>1713793</c:v>
                </c:pt>
                <c:pt idx="18">
                  <c:v>1216309</c:v>
                </c:pt>
                <c:pt idx="19">
                  <c:v>5221072</c:v>
                </c:pt>
                <c:pt idx="20">
                  <c:v>5024025</c:v>
                </c:pt>
                <c:pt idx="21">
                  <c:v>2031504</c:v>
                </c:pt>
                <c:pt idx="22">
                  <c:v>4899410</c:v>
                </c:pt>
                <c:pt idx="23">
                  <c:v>16519</c:v>
                </c:pt>
                <c:pt idx="24">
                  <c:v>5101361</c:v>
                </c:pt>
                <c:pt idx="25">
                  <c:v>5959243</c:v>
                </c:pt>
                <c:pt idx="26">
                  <c:v>3266831</c:v>
                </c:pt>
                <c:pt idx="27">
                  <c:v>2865494</c:v>
                </c:pt>
                <c:pt idx="28">
                  <c:v>3740461</c:v>
                </c:pt>
                <c:pt idx="29">
                  <c:v>6262625</c:v>
                </c:pt>
                <c:pt idx="30">
                  <c:v>3989897</c:v>
                </c:pt>
                <c:pt idx="31">
                  <c:v>2296189</c:v>
                </c:pt>
                <c:pt idx="32">
                  <c:v>6407599</c:v>
                </c:pt>
                <c:pt idx="33">
                  <c:v>1038388</c:v>
                </c:pt>
                <c:pt idx="34">
                  <c:v>652468</c:v>
                </c:pt>
                <c:pt idx="35">
                  <c:v>4207871</c:v>
                </c:pt>
                <c:pt idx="36">
                  <c:v>2702412</c:v>
                </c:pt>
                <c:pt idx="37">
                  <c:v>2530007</c:v>
                </c:pt>
                <c:pt idx="38">
                  <c:v>3675792</c:v>
                </c:pt>
                <c:pt idx="39">
                  <c:v>8295421</c:v>
                </c:pt>
                <c:pt idx="40">
                  <c:v>5637669</c:v>
                </c:pt>
                <c:pt idx="41">
                  <c:v>2969215</c:v>
                </c:pt>
                <c:pt idx="42">
                  <c:v>3599276</c:v>
                </c:pt>
                <c:pt idx="43">
                  <c:v>3160436</c:v>
                </c:pt>
                <c:pt idx="44">
                  <c:v>3005417</c:v>
                </c:pt>
                <c:pt idx="45">
                  <c:v>3707388</c:v>
                </c:pt>
                <c:pt idx="46">
                  <c:v>3078601</c:v>
                </c:pt>
                <c:pt idx="47">
                  <c:v>10306658</c:v>
                </c:pt>
                <c:pt idx="48">
                  <c:v>2571555</c:v>
                </c:pt>
                <c:pt idx="49">
                  <c:v>4747977</c:v>
                </c:pt>
                <c:pt idx="50">
                  <c:v>2586252</c:v>
                </c:pt>
                <c:pt idx="51">
                  <c:v>5017680</c:v>
                </c:pt>
                <c:pt idx="52">
                  <c:v>10453406</c:v>
                </c:pt>
                <c:pt idx="53">
                  <c:v>20407547</c:v>
                </c:pt>
                <c:pt idx="54">
                  <c:v>3563788</c:v>
                </c:pt>
                <c:pt idx="55">
                  <c:v>228601</c:v>
                </c:pt>
                <c:pt idx="56">
                  <c:v>508326</c:v>
                </c:pt>
                <c:pt idx="57">
                  <c:v>405266</c:v>
                </c:pt>
                <c:pt idx="58">
                  <c:v>2454897</c:v>
                </c:pt>
                <c:pt idx="59">
                  <c:v>3404409</c:v>
                </c:pt>
                <c:pt idx="60">
                  <c:v>953202</c:v>
                </c:pt>
                <c:pt idx="61">
                  <c:v>2865593</c:v>
                </c:pt>
                <c:pt idx="62">
                  <c:v>2220340</c:v>
                </c:pt>
                <c:pt idx="63">
                  <c:v>3943733</c:v>
                </c:pt>
                <c:pt idx="64">
                  <c:v>4846489</c:v>
                </c:pt>
                <c:pt idx="65">
                  <c:v>6939885</c:v>
                </c:pt>
              </c:numCache>
            </c:numRef>
          </c:val>
        </c:ser>
        <c:ser>
          <c:idx val="2"/>
          <c:order val="2"/>
          <c:tx>
            <c:strRef>
              <c:f>Table_Sx!$O$1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Table_Sx!$B$2:$B$67</c:f>
              <c:strCache>
                <c:ptCount val="66"/>
                <c:pt idx="0">
                  <c:v>Individuals ID</c:v>
                </c:pt>
                <c:pt idx="1">
                  <c:v>PBZT115</c:v>
                </c:pt>
                <c:pt idx="2">
                  <c:v>07-06_habe</c:v>
                </c:pt>
                <c:pt idx="3">
                  <c:v>2-07_hely</c:v>
                </c:pt>
                <c:pt idx="4">
                  <c:v>10-07_hely</c:v>
                </c:pt>
                <c:pt idx="5">
                  <c:v>04-07_hely</c:v>
                </c:pt>
                <c:pt idx="6">
                  <c:v>08-07_hely</c:v>
                </c:pt>
                <c:pt idx="7">
                  <c:v>B12</c:v>
                </c:pt>
                <c:pt idx="8">
                  <c:v>B23</c:v>
                </c:pt>
                <c:pt idx="9">
                  <c:v>B34</c:v>
                </c:pt>
                <c:pt idx="10">
                  <c:v>C24</c:v>
                </c:pt>
                <c:pt idx="11">
                  <c:v>BC2</c:v>
                </c:pt>
                <c:pt idx="12">
                  <c:v>C23</c:v>
                </c:pt>
                <c:pt idx="13">
                  <c:v>C12</c:v>
                </c:pt>
                <c:pt idx="14">
                  <c:v>BC3</c:v>
                </c:pt>
                <c:pt idx="15">
                  <c:v>B14</c:v>
                </c:pt>
                <c:pt idx="16">
                  <c:v>B24</c:v>
                </c:pt>
                <c:pt idx="17">
                  <c:v>MBB021</c:v>
                </c:pt>
                <c:pt idx="18">
                  <c:v>MBB014</c:v>
                </c:pt>
                <c:pt idx="19">
                  <c:v>RMR187</c:v>
                </c:pt>
                <c:pt idx="20">
                  <c:v>MBB013</c:v>
                </c:pt>
                <c:pt idx="21">
                  <c:v>MBB024</c:v>
                </c:pt>
                <c:pt idx="22">
                  <c:v>MBB016</c:v>
                </c:pt>
                <c:pt idx="23">
                  <c:v>MBB028</c:v>
                </c:pt>
                <c:pt idx="24">
                  <c:v>RMR186</c:v>
                </c:pt>
                <c:pt idx="25">
                  <c:v>MBB019</c:v>
                </c:pt>
                <c:pt idx="26">
                  <c:v>MBB029</c:v>
                </c:pt>
                <c:pt idx="27">
                  <c:v>MBB022</c:v>
                </c:pt>
                <c:pt idx="28">
                  <c:v>MBB020</c:v>
                </c:pt>
                <c:pt idx="29">
                  <c:v>MBB025</c:v>
                </c:pt>
                <c:pt idx="30">
                  <c:v>MBB012</c:v>
                </c:pt>
                <c:pt idx="31">
                  <c:v>MBB005</c:v>
                </c:pt>
                <c:pt idx="32">
                  <c:v>MBB027</c:v>
                </c:pt>
                <c:pt idx="33">
                  <c:v>BET87</c:v>
                </c:pt>
                <c:pt idx="34">
                  <c:v>PBZT117</c:v>
                </c:pt>
                <c:pt idx="35">
                  <c:v>POLO5.22</c:v>
                </c:pt>
                <c:pt idx="36">
                  <c:v>ZAH2</c:v>
                </c:pt>
                <c:pt idx="37">
                  <c:v>ZAH5</c:v>
                </c:pt>
                <c:pt idx="38">
                  <c:v>A01_2014</c:v>
                </c:pt>
                <c:pt idx="39">
                  <c:v>A02_2014</c:v>
                </c:pt>
                <c:pt idx="40">
                  <c:v>A03_2014</c:v>
                </c:pt>
                <c:pt idx="41">
                  <c:v>A08_2014</c:v>
                </c:pt>
                <c:pt idx="42">
                  <c:v>06-08_hely</c:v>
                </c:pt>
                <c:pt idx="43">
                  <c:v>01-06_hely</c:v>
                </c:pt>
                <c:pt idx="44">
                  <c:v>01-07_hely</c:v>
                </c:pt>
                <c:pt idx="45">
                  <c:v>08-08_hely</c:v>
                </c:pt>
                <c:pt idx="46">
                  <c:v>04-06_hely</c:v>
                </c:pt>
                <c:pt idx="47">
                  <c:v>03-13_hely</c:v>
                </c:pt>
                <c:pt idx="48">
                  <c:v>JMR001</c:v>
                </c:pt>
                <c:pt idx="49">
                  <c:v>JMR002</c:v>
                </c:pt>
                <c:pt idx="50">
                  <c:v>05-08_hely</c:v>
                </c:pt>
                <c:pt idx="51">
                  <c:v>07-08_hely</c:v>
                </c:pt>
                <c:pt idx="52">
                  <c:v>01-13_hely</c:v>
                </c:pt>
                <c:pt idx="53">
                  <c:v>04-13_hely</c:v>
                </c:pt>
                <c:pt idx="54">
                  <c:v>BD1</c:v>
                </c:pt>
                <c:pt idx="55">
                  <c:v>AB1</c:v>
                </c:pt>
                <c:pt idx="56">
                  <c:v>A34</c:v>
                </c:pt>
                <c:pt idx="57">
                  <c:v>BC1</c:v>
                </c:pt>
                <c:pt idx="58">
                  <c:v>A23</c:v>
                </c:pt>
                <c:pt idx="59">
                  <c:v>B13</c:v>
                </c:pt>
                <c:pt idx="60">
                  <c:v>A13</c:v>
                </c:pt>
                <c:pt idx="61">
                  <c:v>A12</c:v>
                </c:pt>
                <c:pt idx="62">
                  <c:v>A24</c:v>
                </c:pt>
                <c:pt idx="63">
                  <c:v>RMR45</c:v>
                </c:pt>
                <c:pt idx="64">
                  <c:v>RMR44</c:v>
                </c:pt>
                <c:pt idx="65">
                  <c:v>RMR49</c:v>
                </c:pt>
              </c:strCache>
            </c:strRef>
          </c:cat>
          <c:val>
            <c:numRef>
              <c:f>Table_Sx!$O$2:$O$67</c:f>
              <c:numCache>
                <c:formatCode>General</c:formatCode>
                <c:ptCount val="66"/>
                <c:pt idx="0">
                  <c:v>0</c:v>
                </c:pt>
                <c:pt idx="1">
                  <c:v>7940037</c:v>
                </c:pt>
                <c:pt idx="2">
                  <c:v>3683375</c:v>
                </c:pt>
                <c:pt idx="3">
                  <c:v>3120806</c:v>
                </c:pt>
                <c:pt idx="4">
                  <c:v>4600941</c:v>
                </c:pt>
                <c:pt idx="5">
                  <c:v>2474273</c:v>
                </c:pt>
                <c:pt idx="6">
                  <c:v>3081386</c:v>
                </c:pt>
                <c:pt idx="7">
                  <c:v>2953535</c:v>
                </c:pt>
                <c:pt idx="8">
                  <c:v>326836</c:v>
                </c:pt>
                <c:pt idx="9">
                  <c:v>2401026</c:v>
                </c:pt>
                <c:pt idx="10">
                  <c:v>2889934</c:v>
                </c:pt>
                <c:pt idx="11">
                  <c:v>1730814</c:v>
                </c:pt>
                <c:pt idx="12">
                  <c:v>1849149</c:v>
                </c:pt>
                <c:pt idx="13">
                  <c:v>2331838</c:v>
                </c:pt>
                <c:pt idx="14">
                  <c:v>8292354</c:v>
                </c:pt>
                <c:pt idx="15">
                  <c:v>1811835</c:v>
                </c:pt>
                <c:pt idx="16">
                  <c:v>7524891</c:v>
                </c:pt>
                <c:pt idx="17">
                  <c:v>1499743</c:v>
                </c:pt>
                <c:pt idx="18">
                  <c:v>1075332</c:v>
                </c:pt>
                <c:pt idx="19">
                  <c:v>4832715</c:v>
                </c:pt>
                <c:pt idx="20">
                  <c:v>4583603</c:v>
                </c:pt>
                <c:pt idx="21">
                  <c:v>1853826</c:v>
                </c:pt>
                <c:pt idx="22">
                  <c:v>4476100</c:v>
                </c:pt>
                <c:pt idx="23">
                  <c:v>15191</c:v>
                </c:pt>
                <c:pt idx="24">
                  <c:v>4708894</c:v>
                </c:pt>
                <c:pt idx="25">
                  <c:v>5401410</c:v>
                </c:pt>
                <c:pt idx="26">
                  <c:v>2961730</c:v>
                </c:pt>
                <c:pt idx="27">
                  <c:v>2609312</c:v>
                </c:pt>
                <c:pt idx="28">
                  <c:v>3445296</c:v>
                </c:pt>
                <c:pt idx="29">
                  <c:v>5679276</c:v>
                </c:pt>
                <c:pt idx="30">
                  <c:v>3628125</c:v>
                </c:pt>
                <c:pt idx="31">
                  <c:v>2098060</c:v>
                </c:pt>
                <c:pt idx="32">
                  <c:v>5833458</c:v>
                </c:pt>
                <c:pt idx="33">
                  <c:v>870057</c:v>
                </c:pt>
                <c:pt idx="34">
                  <c:v>545461</c:v>
                </c:pt>
                <c:pt idx="35">
                  <c:v>3543827</c:v>
                </c:pt>
                <c:pt idx="36">
                  <c:v>2273770</c:v>
                </c:pt>
                <c:pt idx="37">
                  <c:v>2133137</c:v>
                </c:pt>
                <c:pt idx="38">
                  <c:v>3398310</c:v>
                </c:pt>
                <c:pt idx="39">
                  <c:v>7632606</c:v>
                </c:pt>
                <c:pt idx="40">
                  <c:v>5210059</c:v>
                </c:pt>
                <c:pt idx="41">
                  <c:v>2710626</c:v>
                </c:pt>
                <c:pt idx="42">
                  <c:v>3553490</c:v>
                </c:pt>
                <c:pt idx="43">
                  <c:v>3119042</c:v>
                </c:pt>
                <c:pt idx="44">
                  <c:v>2966694</c:v>
                </c:pt>
                <c:pt idx="45">
                  <c:v>3652455</c:v>
                </c:pt>
                <c:pt idx="46">
                  <c:v>3039948</c:v>
                </c:pt>
                <c:pt idx="47">
                  <c:v>10131692</c:v>
                </c:pt>
                <c:pt idx="48">
                  <c:v>2328637</c:v>
                </c:pt>
                <c:pt idx="49">
                  <c:v>4321507</c:v>
                </c:pt>
                <c:pt idx="50">
                  <c:v>2546047</c:v>
                </c:pt>
                <c:pt idx="51">
                  <c:v>4940042</c:v>
                </c:pt>
                <c:pt idx="52">
                  <c:v>10260026</c:v>
                </c:pt>
                <c:pt idx="53">
                  <c:v>20074691</c:v>
                </c:pt>
                <c:pt idx="54">
                  <c:v>2841626</c:v>
                </c:pt>
                <c:pt idx="55">
                  <c:v>181207</c:v>
                </c:pt>
                <c:pt idx="56">
                  <c:v>315046</c:v>
                </c:pt>
                <c:pt idx="57">
                  <c:v>321720</c:v>
                </c:pt>
                <c:pt idx="58">
                  <c:v>1515372</c:v>
                </c:pt>
                <c:pt idx="59">
                  <c:v>2733862</c:v>
                </c:pt>
                <c:pt idx="60">
                  <c:v>745293</c:v>
                </c:pt>
                <c:pt idx="61">
                  <c:v>2281655</c:v>
                </c:pt>
                <c:pt idx="62">
                  <c:v>1769809</c:v>
                </c:pt>
                <c:pt idx="63">
                  <c:v>3618595</c:v>
                </c:pt>
                <c:pt idx="64">
                  <c:v>4240051</c:v>
                </c:pt>
                <c:pt idx="65">
                  <c:v>6328925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82704"/>
        <c:axId val="200083264"/>
      </c:barChart>
      <c:catAx>
        <c:axId val="200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083264"/>
        <c:crosses val="autoZero"/>
        <c:auto val="1"/>
        <c:lblAlgn val="ctr"/>
        <c:lblOffset val="100"/>
        <c:noMultiLvlLbl val="0"/>
      </c:catAx>
      <c:valAx>
        <c:axId val="20008326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89648</xdr:colOff>
      <xdr:row>25</xdr:row>
      <xdr:rowOff>190499</xdr:rowOff>
    </xdr:from>
    <xdr:to>
      <xdr:col>29</xdr:col>
      <xdr:colOff>425822</xdr:colOff>
      <xdr:row>73</xdr:row>
      <xdr:rowOff>56028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rdi/mada/consortium_rad_microcebus/samples/duke_sample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pact_version"/>
      <sheetName val="all_barcodes"/>
    </sheetNames>
    <sheetDataSet>
      <sheetData sheetId="0"/>
      <sheetData sheetId="1"/>
      <sheetData sheetId="2">
        <row r="1">
          <cell r="A1" t="str">
            <v>SampleName</v>
          </cell>
          <cell r="B1" t="str">
            <v>Sample.ID</v>
          </cell>
          <cell r="C1" t="str">
            <v>Conc (ng/ul)</v>
          </cell>
          <cell r="D1" t="str">
            <v>Quality</v>
          </cell>
          <cell r="E1" t="str">
            <v>Type</v>
          </cell>
          <cell r="F1" t="str">
            <v>Genus</v>
          </cell>
          <cell r="G1" t="str">
            <v>Species</v>
          </cell>
          <cell r="H1" t="str">
            <v>Locality</v>
          </cell>
          <cell r="I1" t="str">
            <v>Lat</v>
          </cell>
          <cell r="J1" t="str">
            <v>Long</v>
          </cell>
          <cell r="K1" t="str">
            <v>Pos</v>
          </cell>
          <cell r="L1" t="str">
            <v>Barcode</v>
          </cell>
        </row>
        <row r="2">
          <cell r="A2" t="str">
            <v>atri001_r01_p1f07</v>
          </cell>
          <cell r="B2" t="str">
            <v>AF2</v>
          </cell>
          <cell r="C2" t="str">
            <v>~17</v>
          </cell>
          <cell r="D2" t="str">
            <v>G</v>
          </cell>
          <cell r="E2" t="str">
            <v>WGA</v>
          </cell>
          <cell r="F2" t="str">
            <v>Allocebus</v>
          </cell>
          <cell r="G2" t="str">
            <v>trichotis</v>
          </cell>
          <cell r="H2" t="str">
            <v>DPZ</v>
          </cell>
          <cell r="I2"/>
          <cell r="J2"/>
          <cell r="K2" t="str">
            <v>F7</v>
          </cell>
          <cell r="L2" t="str">
            <v>TGGTGGTA</v>
          </cell>
        </row>
        <row r="3">
          <cell r="A3" t="str">
            <v>atri002_r01_p2e04</v>
          </cell>
          <cell r="B3" t="str">
            <v>AF3</v>
          </cell>
          <cell r="C3" t="str">
            <v>~18</v>
          </cell>
          <cell r="D3" t="str">
            <v>G</v>
          </cell>
          <cell r="E3" t="str">
            <v>WGA</v>
          </cell>
          <cell r="F3" t="str">
            <v>Allocebus</v>
          </cell>
          <cell r="G3" t="str">
            <v>trichotis</v>
          </cell>
          <cell r="H3" t="str">
            <v>DPZ</v>
          </cell>
          <cell r="I3"/>
          <cell r="J3"/>
          <cell r="K3" t="str">
            <v>E4</v>
          </cell>
          <cell r="L3" t="str">
            <v>GCTAACGA</v>
          </cell>
        </row>
        <row r="4">
          <cell r="A4" t="str">
            <v>atri002_r01_p3h11</v>
          </cell>
          <cell r="B4" t="str">
            <v>AF3</v>
          </cell>
          <cell r="C4" t="str">
            <v>~18</v>
          </cell>
          <cell r="D4" t="str">
            <v>G</v>
          </cell>
          <cell r="E4" t="str">
            <v>WGA</v>
          </cell>
          <cell r="F4" t="str">
            <v>Allocebus</v>
          </cell>
          <cell r="G4" t="str">
            <v>trichotis</v>
          </cell>
          <cell r="H4" t="str">
            <v>DPZ</v>
          </cell>
          <cell r="I4"/>
          <cell r="J4"/>
          <cell r="K4" t="str">
            <v>H11</v>
          </cell>
          <cell r="L4" t="str">
            <v>GATGAATC</v>
          </cell>
        </row>
        <row r="5">
          <cell r="A5" t="str">
            <v>atri003_r01_p1b03</v>
          </cell>
          <cell r="B5" t="str">
            <v>AF4</v>
          </cell>
          <cell r="C5" t="str">
            <v>~17</v>
          </cell>
          <cell r="D5" t="str">
            <v>G</v>
          </cell>
          <cell r="E5" t="str">
            <v>WGA</v>
          </cell>
          <cell r="F5" t="str">
            <v>Allocebus</v>
          </cell>
          <cell r="G5" t="str">
            <v>trichotis</v>
          </cell>
          <cell r="H5" t="str">
            <v>DPZ</v>
          </cell>
          <cell r="I5"/>
          <cell r="J5"/>
          <cell r="K5" t="str">
            <v>B3</v>
          </cell>
          <cell r="L5" t="str">
            <v>AACGCTTA</v>
          </cell>
        </row>
        <row r="6">
          <cell r="A6" t="str">
            <v>atri004_r01_p1a11</v>
          </cell>
          <cell r="B6" t="str">
            <v>AF6/AM1</v>
          </cell>
          <cell r="C6" t="str">
            <v>~19</v>
          </cell>
          <cell r="D6" t="str">
            <v>G</v>
          </cell>
          <cell r="E6" t="str">
            <v>WGA</v>
          </cell>
          <cell r="F6" t="str">
            <v>Allocebus</v>
          </cell>
          <cell r="G6" t="str">
            <v>trichotis</v>
          </cell>
          <cell r="H6" t="str">
            <v>DPZ</v>
          </cell>
          <cell r="I6"/>
          <cell r="J6"/>
          <cell r="K6" t="str">
            <v>A11</v>
          </cell>
          <cell r="L6" t="str">
            <v>CATCAAGT</v>
          </cell>
        </row>
        <row r="7">
          <cell r="A7" t="str">
            <v>atri005_r01_p1h04</v>
          </cell>
          <cell r="B7" t="str">
            <v>AM3</v>
          </cell>
          <cell r="C7" t="str">
            <v>~26</v>
          </cell>
          <cell r="D7" t="str">
            <v>G</v>
          </cell>
          <cell r="E7" t="str">
            <v>WGA</v>
          </cell>
          <cell r="F7" t="str">
            <v>Allocebus</v>
          </cell>
          <cell r="G7" t="str">
            <v>trichotis</v>
          </cell>
          <cell r="H7" t="str">
            <v>DPZ</v>
          </cell>
          <cell r="I7"/>
          <cell r="J7"/>
          <cell r="K7" t="str">
            <v>H4</v>
          </cell>
          <cell r="L7" t="str">
            <v>CCTCTATC</v>
          </cell>
        </row>
        <row r="8">
          <cell r="A8" t="str">
            <v>ccro001_r01_p1g07</v>
          </cell>
          <cell r="B8">
            <v>106188</v>
          </cell>
          <cell r="C8" t="str">
            <v>~5</v>
          </cell>
          <cell r="D8" t="str">
            <v>G</v>
          </cell>
          <cell r="E8" t="str">
            <v>gDNA</v>
          </cell>
          <cell r="F8" t="str">
            <v>Cheirogaleus</v>
          </cell>
          <cell r="G8" t="str">
            <v>crossleyi</v>
          </cell>
          <cell r="H8" t="str">
            <v>Ambatovy</v>
          </cell>
          <cell r="I8">
            <v>-18.820913999999998</v>
          </cell>
          <cell r="J8">
            <v>48.311534000000002</v>
          </cell>
          <cell r="K8" t="str">
            <v>G7</v>
          </cell>
          <cell r="L8" t="str">
            <v>AGGCTAAC</v>
          </cell>
        </row>
        <row r="9">
          <cell r="A9" t="str">
            <v>ccro002_r01_p2e11</v>
          </cell>
          <cell r="B9">
            <v>106189</v>
          </cell>
          <cell r="C9" t="str">
            <v>~77</v>
          </cell>
          <cell r="D9" t="str">
            <v>S</v>
          </cell>
          <cell r="E9" t="str">
            <v>WGA</v>
          </cell>
          <cell r="F9" t="str">
            <v>Cheirogaleus</v>
          </cell>
          <cell r="G9" t="str">
            <v>crossleyi</v>
          </cell>
          <cell r="H9" t="str">
            <v>Ambatovy</v>
          </cell>
          <cell r="I9">
            <v>-18.820913999999998</v>
          </cell>
          <cell r="J9">
            <v>48.311534000000002</v>
          </cell>
          <cell r="K9" t="str">
            <v>E11</v>
          </cell>
          <cell r="L9" t="str">
            <v>GTGTTCTA</v>
          </cell>
        </row>
        <row r="10">
          <cell r="A10" t="str">
            <v>ccro003_r01_p3e10</v>
          </cell>
          <cell r="B10">
            <v>106190</v>
          </cell>
          <cell r="C10" t="str">
            <v>~78</v>
          </cell>
          <cell r="D10" t="str">
            <v>S</v>
          </cell>
          <cell r="E10" t="str">
            <v>WGA</v>
          </cell>
          <cell r="F10" t="str">
            <v>Cheirogaleus</v>
          </cell>
          <cell r="G10" t="str">
            <v>crossleyi</v>
          </cell>
          <cell r="H10" t="str">
            <v>Ambatovy</v>
          </cell>
          <cell r="I10">
            <v>-18.820913999999998</v>
          </cell>
          <cell r="J10">
            <v>48.311534000000002</v>
          </cell>
          <cell r="K10" t="str">
            <v>E10</v>
          </cell>
          <cell r="L10" t="str">
            <v>GTCTGTCA</v>
          </cell>
        </row>
        <row r="11">
          <cell r="A11" t="str">
            <v>ccro004_r01_p2d03</v>
          </cell>
          <cell r="B11">
            <v>106191</v>
          </cell>
          <cell r="C11" t="str">
            <v>~115</v>
          </cell>
          <cell r="D11" t="str">
            <v>S</v>
          </cell>
          <cell r="E11" t="str">
            <v>WGA</v>
          </cell>
          <cell r="F11" t="str">
            <v>Cheirogaleus</v>
          </cell>
          <cell r="G11" t="str">
            <v>crossleyi</v>
          </cell>
          <cell r="H11" t="str">
            <v>Ambatovy</v>
          </cell>
          <cell r="I11">
            <v>-18.820913999999998</v>
          </cell>
          <cell r="J11">
            <v>48.311534000000002</v>
          </cell>
          <cell r="K11" t="str">
            <v>D3</v>
          </cell>
          <cell r="L11" t="str">
            <v>CCTCCTGA</v>
          </cell>
        </row>
        <row r="12">
          <cell r="A12" t="str">
            <v>ccro005_r01_p2g10</v>
          </cell>
          <cell r="B12">
            <v>106192</v>
          </cell>
          <cell r="C12" t="str">
            <v>~13</v>
          </cell>
          <cell r="D12" t="str">
            <v>G</v>
          </cell>
          <cell r="E12" t="str">
            <v>gDNA</v>
          </cell>
          <cell r="F12" t="str">
            <v>Cheirogaleus</v>
          </cell>
          <cell r="G12" t="str">
            <v>crossleyi</v>
          </cell>
          <cell r="H12" t="str">
            <v>Ambatovy</v>
          </cell>
          <cell r="I12">
            <v>-18.820913999999998</v>
          </cell>
          <cell r="J12">
            <v>48.311534000000002</v>
          </cell>
          <cell r="K12" t="str">
            <v>G10</v>
          </cell>
          <cell r="L12" t="str">
            <v>ATTGGCTC</v>
          </cell>
        </row>
        <row r="13">
          <cell r="A13" t="str">
            <v>ccro006_r01_p2c07</v>
          </cell>
          <cell r="B13">
            <v>106193</v>
          </cell>
          <cell r="C13" t="str">
            <v>~110</v>
          </cell>
          <cell r="D13" t="str">
            <v>S</v>
          </cell>
          <cell r="E13" t="str">
            <v>WGA</v>
          </cell>
          <cell r="F13" t="str">
            <v>Cheirogaleus</v>
          </cell>
          <cell r="G13" t="str">
            <v>crossleyi</v>
          </cell>
          <cell r="H13" t="str">
            <v>Ambatovy</v>
          </cell>
          <cell r="I13">
            <v>-18.820913999999998</v>
          </cell>
          <cell r="J13">
            <v>48.311534000000002</v>
          </cell>
          <cell r="K13" t="str">
            <v>C7</v>
          </cell>
          <cell r="L13" t="str">
            <v>CAAGACTA</v>
          </cell>
        </row>
        <row r="14">
          <cell r="A14" t="str">
            <v>ccro007_r01_p1c10</v>
          </cell>
          <cell r="B14">
            <v>106194</v>
          </cell>
          <cell r="C14" t="str">
            <v>~11</v>
          </cell>
          <cell r="D14" t="str">
            <v>G</v>
          </cell>
          <cell r="E14" t="str">
            <v>gDNA</v>
          </cell>
          <cell r="F14" t="str">
            <v>Cheirogaleus</v>
          </cell>
          <cell r="G14" t="str">
            <v>crossleyi</v>
          </cell>
          <cell r="H14" t="str">
            <v>Ambatovy</v>
          </cell>
          <cell r="I14">
            <v>-18.820913999999998</v>
          </cell>
          <cell r="J14">
            <v>48.311534000000002</v>
          </cell>
          <cell r="K14" t="str">
            <v>C10</v>
          </cell>
          <cell r="L14" t="str">
            <v>CAGCGTTA</v>
          </cell>
        </row>
        <row r="15">
          <cell r="A15" t="str">
            <v>ccro008_r01_p1b12</v>
          </cell>
          <cell r="B15">
            <v>106195</v>
          </cell>
          <cell r="C15" t="str">
            <v>~91</v>
          </cell>
          <cell r="D15" t="str">
            <v>S</v>
          </cell>
          <cell r="E15" t="str">
            <v>WGA</v>
          </cell>
          <cell r="F15" t="str">
            <v>Cheirogaleus</v>
          </cell>
          <cell r="G15" t="str">
            <v>crossleyi</v>
          </cell>
          <cell r="H15" t="str">
            <v>Ambatovy</v>
          </cell>
          <cell r="I15">
            <v>-18.820913999999998</v>
          </cell>
          <cell r="J15">
            <v>48.311534000000002</v>
          </cell>
          <cell r="K15" t="str">
            <v>B12</v>
          </cell>
          <cell r="L15" t="str">
            <v>AGAGTCAA</v>
          </cell>
        </row>
        <row r="16">
          <cell r="A16" t="str">
            <v>ccro009_r01_p1f05</v>
          </cell>
          <cell r="B16">
            <v>106196</v>
          </cell>
          <cell r="C16" t="str">
            <v>~126</v>
          </cell>
          <cell r="D16" t="str">
            <v>S</v>
          </cell>
          <cell r="E16" t="str">
            <v>WGA</v>
          </cell>
          <cell r="F16" t="str">
            <v>Cheirogaleus</v>
          </cell>
          <cell r="G16" t="str">
            <v>crossleyi</v>
          </cell>
          <cell r="H16" t="str">
            <v>Ambatovy</v>
          </cell>
          <cell r="I16">
            <v>-18.820913999999998</v>
          </cell>
          <cell r="J16">
            <v>48.311534000000002</v>
          </cell>
          <cell r="K16" t="str">
            <v>F5</v>
          </cell>
          <cell r="L16" t="str">
            <v>TGGAACAA</v>
          </cell>
        </row>
        <row r="17">
          <cell r="A17" t="str">
            <v>ccro010_r01_p1f11</v>
          </cell>
          <cell r="B17">
            <v>106197</v>
          </cell>
          <cell r="C17" t="str">
            <v>~135</v>
          </cell>
          <cell r="D17" t="str">
            <v>S</v>
          </cell>
          <cell r="E17" t="str">
            <v>WGA</v>
          </cell>
          <cell r="F17" t="str">
            <v>Cheirogaleus</v>
          </cell>
          <cell r="G17" t="str">
            <v>crossleyi</v>
          </cell>
          <cell r="H17" t="str">
            <v>Ambatovy</v>
          </cell>
          <cell r="I17">
            <v>-18.820913999999998</v>
          </cell>
          <cell r="J17">
            <v>48.311534000000002</v>
          </cell>
          <cell r="K17" t="str">
            <v>F11</v>
          </cell>
          <cell r="L17" t="str">
            <v>AAGGACAC</v>
          </cell>
        </row>
        <row r="18">
          <cell r="A18" t="str">
            <v>ccro011_r01_p1f02</v>
          </cell>
          <cell r="B18">
            <v>106198</v>
          </cell>
          <cell r="C18" t="str">
            <v>~101</v>
          </cell>
          <cell r="D18" t="str">
            <v>S</v>
          </cell>
          <cell r="E18" t="str">
            <v>WGA</v>
          </cell>
          <cell r="F18" t="str">
            <v>Cheirogaleus</v>
          </cell>
          <cell r="G18" t="str">
            <v>crossleyi</v>
          </cell>
          <cell r="H18" t="str">
            <v>Ambatovy</v>
          </cell>
          <cell r="I18">
            <v>-18.820913999999998</v>
          </cell>
          <cell r="J18">
            <v>48.311534000000002</v>
          </cell>
          <cell r="K18" t="str">
            <v>F2</v>
          </cell>
          <cell r="L18" t="str">
            <v>TCCGTCTA</v>
          </cell>
        </row>
        <row r="19">
          <cell r="A19" t="str">
            <v>ccro012_r01_p2e06</v>
          </cell>
          <cell r="B19">
            <v>106199</v>
          </cell>
          <cell r="C19" t="str">
            <v>~124</v>
          </cell>
          <cell r="D19" t="str">
            <v>S</v>
          </cell>
          <cell r="E19" t="str">
            <v>WGA</v>
          </cell>
          <cell r="F19" t="str">
            <v>Cheirogaleus</v>
          </cell>
          <cell r="G19" t="str">
            <v>crossleyi</v>
          </cell>
          <cell r="H19" t="str">
            <v>Ambatovy</v>
          </cell>
          <cell r="I19">
            <v>-18.820913999999998</v>
          </cell>
          <cell r="J19">
            <v>48.311534000000002</v>
          </cell>
          <cell r="K19" t="str">
            <v>E6</v>
          </cell>
          <cell r="L19" t="str">
            <v>GGAGAACA</v>
          </cell>
        </row>
        <row r="20">
          <cell r="A20" t="str">
            <v>ccro013_r01_p3g02</v>
          </cell>
          <cell r="B20">
            <v>106200</v>
          </cell>
          <cell r="C20" t="str">
            <v>~72</v>
          </cell>
          <cell r="D20" t="str">
            <v>S</v>
          </cell>
          <cell r="E20" t="str">
            <v>WGA</v>
          </cell>
          <cell r="F20" t="str">
            <v>Cheirogaleus</v>
          </cell>
          <cell r="G20" t="str">
            <v>crossleyi</v>
          </cell>
          <cell r="H20" t="str">
            <v>Ambatovy</v>
          </cell>
          <cell r="I20">
            <v>-18.820913999999998</v>
          </cell>
          <cell r="J20">
            <v>48.311534000000002</v>
          </cell>
          <cell r="K20" t="str">
            <v>G2</v>
          </cell>
          <cell r="L20" t="str">
            <v>ACACGACC</v>
          </cell>
        </row>
        <row r="21">
          <cell r="A21" t="str">
            <v>ccro014_r01_p2e03</v>
          </cell>
          <cell r="B21">
            <v>106383</v>
          </cell>
          <cell r="C21" t="str">
            <v>~10</v>
          </cell>
          <cell r="D21" t="str">
            <v>G</v>
          </cell>
          <cell r="E21" t="str">
            <v>gDNA</v>
          </cell>
          <cell r="F21" t="str">
            <v>Cheirogaleus</v>
          </cell>
          <cell r="G21" t="str">
            <v>crossleyi</v>
          </cell>
          <cell r="H21" t="str">
            <v>Ankafobe</v>
          </cell>
          <cell r="I21">
            <v>-18.102547000000001</v>
          </cell>
          <cell r="J21">
            <v>47.187085000000003</v>
          </cell>
          <cell r="K21" t="str">
            <v>E3</v>
          </cell>
          <cell r="L21" t="str">
            <v>GCGAGTAA</v>
          </cell>
        </row>
        <row r="22">
          <cell r="A22" t="str">
            <v>ccro015_r01_p3f06</v>
          </cell>
          <cell r="B22">
            <v>106202</v>
          </cell>
          <cell r="C22" t="str">
            <v>~94</v>
          </cell>
          <cell r="D22" t="str">
            <v>S</v>
          </cell>
          <cell r="E22" t="str">
            <v>WGA</v>
          </cell>
          <cell r="F22" t="str">
            <v>Cheirogaleus</v>
          </cell>
          <cell r="G22" t="str">
            <v>crossleyi</v>
          </cell>
          <cell r="H22" t="str">
            <v>Marojejy</v>
          </cell>
          <cell r="I22">
            <v>-14.440972</v>
          </cell>
          <cell r="J22">
            <v>49.739060000000002</v>
          </cell>
          <cell r="K22" t="str">
            <v>F6</v>
          </cell>
          <cell r="L22" t="str">
            <v>TGGCTTCA</v>
          </cell>
        </row>
        <row r="23">
          <cell r="A23" t="str">
            <v>ccro016_r01_p3c09</v>
          </cell>
          <cell r="B23">
            <v>106203</v>
          </cell>
          <cell r="C23" t="str">
            <v>~11</v>
          </cell>
          <cell r="D23" t="str">
            <v>G</v>
          </cell>
          <cell r="E23" t="str">
            <v>gDNA</v>
          </cell>
          <cell r="F23" t="str">
            <v>Cheirogaleus</v>
          </cell>
          <cell r="G23" t="str">
            <v>crossleyi</v>
          </cell>
          <cell r="H23" t="str">
            <v>Marojejy</v>
          </cell>
          <cell r="I23">
            <v>-14.440972</v>
          </cell>
          <cell r="J23">
            <v>49.739060000000002</v>
          </cell>
          <cell r="K23" t="str">
            <v>C9</v>
          </cell>
          <cell r="L23" t="str">
            <v>CACTTCGA</v>
          </cell>
        </row>
        <row r="24">
          <cell r="A24" t="str">
            <v>ccro017_r01_p3d08</v>
          </cell>
          <cell r="B24">
            <v>106205</v>
          </cell>
          <cell r="C24" t="str">
            <v>~101</v>
          </cell>
          <cell r="D24" t="str">
            <v>S</v>
          </cell>
          <cell r="E24" t="str">
            <v>WGA</v>
          </cell>
          <cell r="F24" t="str">
            <v>Cheirogaleus</v>
          </cell>
          <cell r="G24" t="str">
            <v>crossleyi</v>
          </cell>
          <cell r="H24" t="str">
            <v>Marojejy</v>
          </cell>
          <cell r="I24">
            <v>-14.440972</v>
          </cell>
          <cell r="J24">
            <v>49.739060000000002</v>
          </cell>
          <cell r="K24" t="str">
            <v>D8</v>
          </cell>
          <cell r="L24" t="str">
            <v>CTGAGCCA</v>
          </cell>
        </row>
        <row r="25">
          <cell r="A25" t="str">
            <v>ccro018_r01_p1a07</v>
          </cell>
          <cell r="B25">
            <v>106206</v>
          </cell>
          <cell r="C25" t="str">
            <v>~218</v>
          </cell>
          <cell r="D25" t="str">
            <v>S</v>
          </cell>
          <cell r="E25" t="str">
            <v>WGA</v>
          </cell>
          <cell r="F25" t="str">
            <v>Cheirogaleus</v>
          </cell>
          <cell r="G25" t="str">
            <v>crossleyi</v>
          </cell>
          <cell r="H25" t="str">
            <v>Marojejy</v>
          </cell>
          <cell r="I25">
            <v>-14.440972</v>
          </cell>
          <cell r="J25">
            <v>49.739060000000002</v>
          </cell>
          <cell r="K25" t="str">
            <v>A7</v>
          </cell>
          <cell r="L25" t="str">
            <v>CAGATCTG</v>
          </cell>
        </row>
        <row r="26">
          <cell r="A26" t="str">
            <v>ccro019_r01_p3b01</v>
          </cell>
          <cell r="B26" t="str">
            <v>LINE</v>
          </cell>
          <cell r="C26" t="str">
            <v>~19</v>
          </cell>
          <cell r="D26" t="str">
            <v>G</v>
          </cell>
          <cell r="E26" t="str">
            <v>gDNA</v>
          </cell>
          <cell r="F26" t="str">
            <v>Cheirogaleus</v>
          </cell>
          <cell r="G26" t="str">
            <v>crossleyi</v>
          </cell>
          <cell r="H26" t="str">
            <v>Marojejy north</v>
          </cell>
          <cell r="I26">
            <v>-14.31213889</v>
          </cell>
          <cell r="J26">
            <v>49.699222220000003</v>
          </cell>
          <cell r="K26" t="str">
            <v>B1</v>
          </cell>
          <cell r="L26" t="str">
            <v>AACAACCA</v>
          </cell>
        </row>
        <row r="27">
          <cell r="A27" t="str">
            <v>ccro020_r01_p2e01</v>
          </cell>
          <cell r="B27">
            <v>106373</v>
          </cell>
          <cell r="C27" t="str">
            <v>~20</v>
          </cell>
          <cell r="D27" t="str">
            <v>G</v>
          </cell>
          <cell r="E27" t="str">
            <v>gDNA</v>
          </cell>
          <cell r="F27" t="str">
            <v>Cheirogaleus</v>
          </cell>
          <cell r="G27" t="str">
            <v>crossleyi</v>
          </cell>
          <cell r="H27" t="str">
            <v>Tsihomanaomby</v>
          </cell>
          <cell r="I27">
            <v>-14.101095000000001</v>
          </cell>
          <cell r="J27">
            <v>50.014266999999997</v>
          </cell>
          <cell r="K27" t="str">
            <v>E1</v>
          </cell>
          <cell r="L27" t="str">
            <v>GATAGACA</v>
          </cell>
        </row>
        <row r="28">
          <cell r="A28" t="str">
            <v>ccro021_r01_p3d04</v>
          </cell>
          <cell r="B28">
            <v>106386</v>
          </cell>
          <cell r="C28" t="str">
            <v>~14</v>
          </cell>
          <cell r="D28" t="str">
            <v>unknown</v>
          </cell>
          <cell r="E28" t="str">
            <v>gDNA</v>
          </cell>
          <cell r="F28" t="str">
            <v>Cheirogaleus</v>
          </cell>
          <cell r="G28" t="str">
            <v>crossleyi</v>
          </cell>
          <cell r="H28" t="str">
            <v>Tsihomanaomby</v>
          </cell>
          <cell r="I28">
            <v>-14.100903000000001</v>
          </cell>
          <cell r="J28">
            <v>50.013804999999998</v>
          </cell>
          <cell r="K28" t="str">
            <v>D4</v>
          </cell>
          <cell r="L28" t="str">
            <v>CGAACTTA</v>
          </cell>
        </row>
        <row r="29">
          <cell r="A29" t="str">
            <v>ccro022_r01_p3b10</v>
          </cell>
          <cell r="B29">
            <v>106387</v>
          </cell>
          <cell r="C29" t="str">
            <v>~23</v>
          </cell>
          <cell r="D29" t="str">
            <v>G</v>
          </cell>
          <cell r="E29" t="str">
            <v>gDNA</v>
          </cell>
          <cell r="F29" t="str">
            <v>Cheirogaleus</v>
          </cell>
          <cell r="G29" t="str">
            <v>crossleyi</v>
          </cell>
          <cell r="H29" t="str">
            <v>Tsihomanaomby</v>
          </cell>
          <cell r="I29">
            <v>-14.100550999999999</v>
          </cell>
          <cell r="J29">
            <v>50.013806000000002</v>
          </cell>
          <cell r="K29" t="str">
            <v>B10</v>
          </cell>
          <cell r="L29" t="str">
            <v>ACGTATCA</v>
          </cell>
        </row>
        <row r="30">
          <cell r="A30" t="str">
            <v>ccro023_r01_p3f12</v>
          </cell>
          <cell r="B30">
            <v>106184</v>
          </cell>
          <cell r="C30" t="str">
            <v>~7</v>
          </cell>
          <cell r="D30" t="str">
            <v>G</v>
          </cell>
          <cell r="E30" t="str">
            <v>gDNA</v>
          </cell>
          <cell r="F30" t="str">
            <v>Cheirogaleus</v>
          </cell>
          <cell r="G30" t="str">
            <v>crossleyi</v>
          </cell>
          <cell r="H30" t="str">
            <v>Tsinjoarivo</v>
          </cell>
          <cell r="I30">
            <v>-19.619077000000001</v>
          </cell>
          <cell r="J30">
            <v>47.682008000000003</v>
          </cell>
          <cell r="K30" t="str">
            <v>F12</v>
          </cell>
          <cell r="L30" t="str">
            <v>AATCCGTC</v>
          </cell>
        </row>
        <row r="31">
          <cell r="A31" t="str">
            <v>ccro024_r01_p3f07</v>
          </cell>
          <cell r="B31">
            <v>106185</v>
          </cell>
          <cell r="C31" t="str">
            <v>~58</v>
          </cell>
          <cell r="D31" t="str">
            <v>S</v>
          </cell>
          <cell r="E31" t="str">
            <v>WGA</v>
          </cell>
          <cell r="F31" t="str">
            <v>Cheirogaleus</v>
          </cell>
          <cell r="G31" t="str">
            <v>crossleyi</v>
          </cell>
          <cell r="H31" t="str">
            <v>Tsinjoarivo</v>
          </cell>
          <cell r="I31">
            <v>-19.619077000000001</v>
          </cell>
          <cell r="J31">
            <v>47.682008000000003</v>
          </cell>
          <cell r="K31" t="str">
            <v>F7</v>
          </cell>
          <cell r="L31" t="str">
            <v>TGGTGGTA</v>
          </cell>
        </row>
        <row r="32">
          <cell r="A32" t="str">
            <v>ccro025_r01_p2c09</v>
          </cell>
          <cell r="B32">
            <v>106187</v>
          </cell>
          <cell r="C32" t="str">
            <v>~11</v>
          </cell>
          <cell r="D32" t="str">
            <v>G</v>
          </cell>
          <cell r="E32" t="str">
            <v>gDNA</v>
          </cell>
          <cell r="F32" t="str">
            <v>Cheirogaleus</v>
          </cell>
          <cell r="G32" t="str">
            <v>crossleyi</v>
          </cell>
          <cell r="H32" t="str">
            <v>Tsinjoarivo</v>
          </cell>
          <cell r="I32">
            <v>-19.619077000000001</v>
          </cell>
          <cell r="J32">
            <v>47.682008000000003</v>
          </cell>
          <cell r="K32" t="str">
            <v>C9</v>
          </cell>
          <cell r="L32" t="str">
            <v>CACTTCGA</v>
          </cell>
        </row>
        <row r="33">
          <cell r="A33" t="str">
            <v>ccro026_r01_p1b10</v>
          </cell>
          <cell r="B33">
            <v>106209</v>
          </cell>
          <cell r="C33" t="str">
            <v>~20</v>
          </cell>
          <cell r="D33" t="str">
            <v>B</v>
          </cell>
          <cell r="E33" t="str">
            <v>gDNA</v>
          </cell>
          <cell r="F33" t="str">
            <v>Cheirogaleus</v>
          </cell>
          <cell r="G33" t="str">
            <v>crossleyi</v>
          </cell>
          <cell r="H33" t="str">
            <v>Tsinjoarivo</v>
          </cell>
          <cell r="I33">
            <v>-19.619077000000001</v>
          </cell>
          <cell r="J33">
            <v>47.682008000000003</v>
          </cell>
          <cell r="K33" t="str">
            <v>B10</v>
          </cell>
          <cell r="L33" t="str">
            <v>ACGTATCA</v>
          </cell>
        </row>
        <row r="34">
          <cell r="A34" t="str">
            <v>ccro027_r01_p1f12</v>
          </cell>
          <cell r="B34">
            <v>106210</v>
          </cell>
          <cell r="C34" t="str">
            <v>~12</v>
          </cell>
          <cell r="D34" t="str">
            <v>G</v>
          </cell>
          <cell r="E34" t="str">
            <v>gDNA</v>
          </cell>
          <cell r="F34" t="str">
            <v>Cheirogaleus</v>
          </cell>
          <cell r="G34" t="str">
            <v>crossleyi</v>
          </cell>
          <cell r="H34" t="str">
            <v>Tsinjoarivo</v>
          </cell>
          <cell r="I34">
            <v>-19.619077000000001</v>
          </cell>
          <cell r="J34">
            <v>47.682008000000003</v>
          </cell>
          <cell r="K34" t="str">
            <v>F12</v>
          </cell>
          <cell r="L34" t="str">
            <v>AATCCGTC</v>
          </cell>
        </row>
        <row r="35">
          <cell r="A35" t="str">
            <v>ccro028_r01_p3f02</v>
          </cell>
          <cell r="B35">
            <v>106211</v>
          </cell>
          <cell r="C35" t="str">
            <v>~15</v>
          </cell>
          <cell r="D35" t="str">
            <v>G</v>
          </cell>
          <cell r="E35" t="str">
            <v>gDNA</v>
          </cell>
          <cell r="F35" t="str">
            <v>Cheirogaleus</v>
          </cell>
          <cell r="G35" t="str">
            <v>crossleyi</v>
          </cell>
          <cell r="H35" t="str">
            <v>Tsinjoarivo</v>
          </cell>
          <cell r="I35">
            <v>-19.619077000000001</v>
          </cell>
          <cell r="J35">
            <v>47.682008000000003</v>
          </cell>
          <cell r="K35" t="str">
            <v>F2</v>
          </cell>
          <cell r="L35" t="str">
            <v>TCCGTCTA</v>
          </cell>
        </row>
        <row r="36">
          <cell r="A36" t="str">
            <v>ccro029_r01_p1f04</v>
          </cell>
          <cell r="B36">
            <v>106212</v>
          </cell>
          <cell r="C36" t="str">
            <v>~56</v>
          </cell>
          <cell r="D36" t="str">
            <v>G</v>
          </cell>
          <cell r="E36" t="str">
            <v>WGA</v>
          </cell>
          <cell r="F36" t="str">
            <v>Cheirogaleus</v>
          </cell>
          <cell r="G36" t="str">
            <v>crossleyi</v>
          </cell>
          <cell r="H36" t="str">
            <v>Tsinjoarivo</v>
          </cell>
          <cell r="I36">
            <v>-19.619077000000001</v>
          </cell>
          <cell r="J36">
            <v>47.682008000000003</v>
          </cell>
          <cell r="K36" t="str">
            <v>F4</v>
          </cell>
          <cell r="L36" t="str">
            <v>TGAAGAGA</v>
          </cell>
        </row>
        <row r="37">
          <cell r="A37" t="str">
            <v>clav001_r01_p3d01</v>
          </cell>
          <cell r="B37" t="str">
            <v>BINA</v>
          </cell>
          <cell r="C37" t="str">
            <v>~6</v>
          </cell>
          <cell r="D37" t="str">
            <v>G</v>
          </cell>
          <cell r="E37" t="str">
            <v>gDNA</v>
          </cell>
          <cell r="F37" t="str">
            <v>Cheirogaleus</v>
          </cell>
          <cell r="G37" t="str">
            <v>lavasoensis type</v>
          </cell>
          <cell r="H37" t="str">
            <v>The lost rainforest (Ivohibory)</v>
          </cell>
          <cell r="I37">
            <v>-22.599</v>
          </cell>
          <cell r="J37">
            <v>46.719000000000001</v>
          </cell>
          <cell r="K37" t="str">
            <v>D1</v>
          </cell>
          <cell r="L37" t="str">
            <v>CCGAAGTA</v>
          </cell>
        </row>
        <row r="38">
          <cell r="A38" t="str">
            <v>clav002_r01_p3c03</v>
          </cell>
          <cell r="B38" t="str">
            <v>BISHA</v>
          </cell>
          <cell r="C38" t="str">
            <v>~21</v>
          </cell>
          <cell r="D38" t="str">
            <v>G</v>
          </cell>
          <cell r="E38" t="str">
            <v>gDNA</v>
          </cell>
          <cell r="F38" t="str">
            <v>Cheirogaleus</v>
          </cell>
          <cell r="G38" t="str">
            <v>lavasoensis type</v>
          </cell>
          <cell r="H38" t="str">
            <v>The lost rainforest (Ivohibory)</v>
          </cell>
          <cell r="I38">
            <v>-22.599</v>
          </cell>
          <cell r="J38">
            <v>46.719000000000001</v>
          </cell>
          <cell r="K38" t="str">
            <v>C3</v>
          </cell>
          <cell r="L38" t="str">
            <v>AGTCACTA</v>
          </cell>
        </row>
        <row r="39">
          <cell r="A39" t="str">
            <v>clav003_r01_p2a05</v>
          </cell>
          <cell r="B39" t="str">
            <v>EARY</v>
          </cell>
          <cell r="C39" t="str">
            <v>~23</v>
          </cell>
          <cell r="D39" t="str">
            <v>G</v>
          </cell>
          <cell r="E39" t="str">
            <v>gDNA</v>
          </cell>
          <cell r="F39" t="str">
            <v>Cheirogaleus</v>
          </cell>
          <cell r="G39" t="str">
            <v>lavasoensis type</v>
          </cell>
          <cell r="H39" t="str">
            <v>The lost rainforest (Ivohibory)</v>
          </cell>
          <cell r="I39">
            <v>-22.599</v>
          </cell>
          <cell r="J39">
            <v>46.719000000000001</v>
          </cell>
          <cell r="K39" t="str">
            <v>A5</v>
          </cell>
          <cell r="L39" t="str">
            <v>AACGTGAT</v>
          </cell>
        </row>
        <row r="40">
          <cell r="A40" t="str">
            <v>clav004_r01_p1c03</v>
          </cell>
          <cell r="B40" t="str">
            <v>IAN</v>
          </cell>
          <cell r="C40" t="str">
            <v>~19</v>
          </cell>
          <cell r="D40" t="str">
            <v>G</v>
          </cell>
          <cell r="E40" t="str">
            <v>gDNA</v>
          </cell>
          <cell r="F40" t="str">
            <v>Cheirogaleus</v>
          </cell>
          <cell r="G40" t="str">
            <v>lavasoensis type</v>
          </cell>
          <cell r="H40" t="str">
            <v>The lost rainforest (Ivohibory)</v>
          </cell>
          <cell r="I40">
            <v>-22.599</v>
          </cell>
          <cell r="J40">
            <v>46.719000000000001</v>
          </cell>
          <cell r="K40" t="str">
            <v>C3</v>
          </cell>
          <cell r="L40" t="str">
            <v>AGTCACTA</v>
          </cell>
        </row>
        <row r="41">
          <cell r="A41" t="str">
            <v>clav005_r01_p1g11</v>
          </cell>
          <cell r="B41" t="str">
            <v>LEONA</v>
          </cell>
          <cell r="C41" t="str">
            <v>~11</v>
          </cell>
          <cell r="D41" t="str">
            <v>G</v>
          </cell>
          <cell r="E41" t="str">
            <v>gDNA</v>
          </cell>
          <cell r="F41" t="str">
            <v>Cheirogaleus</v>
          </cell>
          <cell r="G41" t="str">
            <v>lavasoensis type</v>
          </cell>
          <cell r="H41" t="str">
            <v>The lost rainforest (Ivohibory)</v>
          </cell>
          <cell r="I41">
            <v>-22.599</v>
          </cell>
          <cell r="J41">
            <v>46.719000000000001</v>
          </cell>
          <cell r="K41" t="str">
            <v>G11</v>
          </cell>
          <cell r="L41" t="str">
            <v>CAAGGAGC</v>
          </cell>
        </row>
        <row r="42">
          <cell r="A42" t="str">
            <v>clav006_r01_p2a01</v>
          </cell>
          <cell r="B42" t="str">
            <v>NAPOLEON</v>
          </cell>
          <cell r="C42" t="str">
            <v>~11</v>
          </cell>
          <cell r="D42" t="str">
            <v>G</v>
          </cell>
          <cell r="E42" t="str">
            <v>gDNA</v>
          </cell>
          <cell r="F42" t="str">
            <v>Cheirogaleus</v>
          </cell>
          <cell r="G42" t="str">
            <v>lavasoensis type</v>
          </cell>
          <cell r="H42" t="str">
            <v>The lost rainforest (Ivohibory)</v>
          </cell>
          <cell r="I42">
            <v>-22.599</v>
          </cell>
          <cell r="J42">
            <v>46.719000000000001</v>
          </cell>
          <cell r="K42" t="str">
            <v>A1</v>
          </cell>
          <cell r="L42" t="str">
            <v>ACAAGCTA</v>
          </cell>
        </row>
        <row r="43">
          <cell r="A43" t="str">
            <v>clav007_r01_p2f08</v>
          </cell>
          <cell r="B43" t="str">
            <v>NOMO</v>
          </cell>
          <cell r="C43" t="str">
            <v>~10</v>
          </cell>
          <cell r="D43" t="str">
            <v>G</v>
          </cell>
          <cell r="E43" t="str">
            <v>gDNA</v>
          </cell>
          <cell r="F43" t="str">
            <v>Cheirogaleus</v>
          </cell>
          <cell r="G43" t="str">
            <v>lavasoensis type</v>
          </cell>
          <cell r="H43" t="str">
            <v>The lost rainforest (Ivohibory)</v>
          </cell>
          <cell r="I43">
            <v>-22.599</v>
          </cell>
          <cell r="J43">
            <v>46.719000000000001</v>
          </cell>
          <cell r="K43" t="str">
            <v>F8</v>
          </cell>
          <cell r="L43" t="str">
            <v>TTCACGCA</v>
          </cell>
        </row>
        <row r="44">
          <cell r="A44" t="str">
            <v>clav008_r01_p1d12</v>
          </cell>
          <cell r="B44" t="str">
            <v>PETER</v>
          </cell>
          <cell r="C44" t="str">
            <v>~37</v>
          </cell>
          <cell r="D44" t="str">
            <v>G</v>
          </cell>
          <cell r="E44" t="str">
            <v>gDNA</v>
          </cell>
          <cell r="F44" t="str">
            <v>Cheirogaleus</v>
          </cell>
          <cell r="G44" t="str">
            <v>lavasoensis type</v>
          </cell>
          <cell r="H44" t="str">
            <v>The lost rainforest (Ivohibory)</v>
          </cell>
          <cell r="I44">
            <v>-22.599</v>
          </cell>
          <cell r="J44">
            <v>46.719000000000001</v>
          </cell>
          <cell r="K44" t="str">
            <v>D12</v>
          </cell>
          <cell r="L44" t="str">
            <v>GAGCTGAA</v>
          </cell>
        </row>
        <row r="45">
          <cell r="A45" t="str">
            <v>clav009_r01_p1e10</v>
          </cell>
          <cell r="B45" t="str">
            <v>RAE</v>
          </cell>
          <cell r="C45" t="str">
            <v>~13</v>
          </cell>
          <cell r="D45" t="str">
            <v>unknown</v>
          </cell>
          <cell r="E45" t="str">
            <v>gDNA</v>
          </cell>
          <cell r="F45" t="str">
            <v>Cheirogaleus</v>
          </cell>
          <cell r="G45" t="str">
            <v>lavasoensis type</v>
          </cell>
          <cell r="H45" t="str">
            <v>The lost rainforest (Ivohibory)</v>
          </cell>
          <cell r="I45">
            <v>-22.599</v>
          </cell>
          <cell r="J45">
            <v>46.719000000000001</v>
          </cell>
          <cell r="K45" t="str">
            <v>E10</v>
          </cell>
          <cell r="L45" t="str">
            <v>GTCTGTCA</v>
          </cell>
        </row>
        <row r="46">
          <cell r="A46" t="str">
            <v>clav010_r01_p2h05</v>
          </cell>
          <cell r="B46" t="str">
            <v>SASHA</v>
          </cell>
          <cell r="C46" t="str">
            <v>~9</v>
          </cell>
          <cell r="D46" t="str">
            <v>G</v>
          </cell>
          <cell r="E46" t="str">
            <v>gDNA</v>
          </cell>
          <cell r="F46" t="str">
            <v>Cheirogaleus</v>
          </cell>
          <cell r="G46" t="str">
            <v>lavasoensis type</v>
          </cell>
          <cell r="H46" t="str">
            <v>The lost rainforest (Ivohibory)</v>
          </cell>
          <cell r="I46">
            <v>-22.599</v>
          </cell>
          <cell r="J46">
            <v>46.719000000000001</v>
          </cell>
          <cell r="K46" t="str">
            <v>H5</v>
          </cell>
          <cell r="L46" t="str">
            <v>CGACACAC</v>
          </cell>
        </row>
        <row r="47">
          <cell r="A47" t="str">
            <v>clav011_r01_p2g06</v>
          </cell>
          <cell r="B47" t="str">
            <v>SERENITY</v>
          </cell>
          <cell r="C47" t="str">
            <v>~6</v>
          </cell>
          <cell r="D47" t="str">
            <v>G</v>
          </cell>
          <cell r="E47" t="str">
            <v>gDNA</v>
          </cell>
          <cell r="F47" t="str">
            <v>Cheirogaleus</v>
          </cell>
          <cell r="G47" t="str">
            <v>lavasoensis type</v>
          </cell>
          <cell r="H47" t="str">
            <v>The lost rainforest (Ivohibory)</v>
          </cell>
          <cell r="I47">
            <v>-22.599</v>
          </cell>
          <cell r="J47">
            <v>46.719000000000001</v>
          </cell>
          <cell r="K47" t="str">
            <v>G6</v>
          </cell>
          <cell r="L47" t="str">
            <v>AGCCATGC</v>
          </cell>
        </row>
        <row r="48">
          <cell r="A48" t="str">
            <v>clav012_r01_p2h02</v>
          </cell>
          <cell r="B48" t="str">
            <v>ZAFFY</v>
          </cell>
          <cell r="C48" t="str">
            <v>~15</v>
          </cell>
          <cell r="D48" t="str">
            <v>G</v>
          </cell>
          <cell r="E48" t="str">
            <v>gDNA</v>
          </cell>
          <cell r="F48" t="str">
            <v>Cheirogaleus</v>
          </cell>
          <cell r="G48" t="str">
            <v>lavasoensis type</v>
          </cell>
          <cell r="H48" t="str">
            <v>The lost rainforest (Ivohibory)</v>
          </cell>
          <cell r="I48">
            <v>-22.599</v>
          </cell>
          <cell r="J48">
            <v>46.719000000000001</v>
          </cell>
          <cell r="K48" t="str">
            <v>H2</v>
          </cell>
          <cell r="L48" t="str">
            <v>CCGACAAC</v>
          </cell>
        </row>
        <row r="49">
          <cell r="A49" t="str">
            <v>cmaj001_r01_p2f09</v>
          </cell>
          <cell r="B49">
            <v>106021</v>
          </cell>
          <cell r="C49" t="str">
            <v>unknown</v>
          </cell>
          <cell r="D49" t="str">
            <v>unknown</v>
          </cell>
          <cell r="E49" t="str">
            <v>gDNA</v>
          </cell>
          <cell r="F49" t="str">
            <v>Cheirogaleus</v>
          </cell>
          <cell r="G49" t="str">
            <v>major</v>
          </cell>
          <cell r="H49" t="str">
            <v>DLC (wild caught?)</v>
          </cell>
          <cell r="I49"/>
          <cell r="J49"/>
          <cell r="K49" t="str">
            <v>F9</v>
          </cell>
          <cell r="L49" t="str">
            <v>AACTCACC</v>
          </cell>
        </row>
        <row r="50">
          <cell r="A50" t="str">
            <v>cmaj002_r01_p2f04</v>
          </cell>
          <cell r="B50" t="str">
            <v>DLC2613F</v>
          </cell>
          <cell r="C50" t="str">
            <v>unknown</v>
          </cell>
          <cell r="D50" t="str">
            <v>unknown</v>
          </cell>
          <cell r="E50" t="str">
            <v>gDNA</v>
          </cell>
          <cell r="F50" t="str">
            <v>Cheirogaleus</v>
          </cell>
          <cell r="G50" t="str">
            <v>major</v>
          </cell>
          <cell r="H50" t="str">
            <v>DLC (wild caught)</v>
          </cell>
          <cell r="I50"/>
          <cell r="J50"/>
          <cell r="K50" t="str">
            <v>F4</v>
          </cell>
          <cell r="L50" t="str">
            <v>TGAAGAGA</v>
          </cell>
        </row>
        <row r="51">
          <cell r="A51" t="str">
            <v>cmaj002_r01_p3g08</v>
          </cell>
          <cell r="B51" t="str">
            <v>DLC2613F</v>
          </cell>
          <cell r="C51" t="str">
            <v>unknown</v>
          </cell>
          <cell r="D51" t="str">
            <v>unknown</v>
          </cell>
          <cell r="E51" t="str">
            <v>gDNA</v>
          </cell>
          <cell r="F51" t="str">
            <v>Cheirogaleus</v>
          </cell>
          <cell r="G51" t="str">
            <v>major</v>
          </cell>
          <cell r="H51" t="str">
            <v>DLC (wild caught)</v>
          </cell>
          <cell r="I51"/>
          <cell r="J51"/>
          <cell r="K51" t="str">
            <v>G8</v>
          </cell>
          <cell r="L51" t="str">
            <v>ATAGCGAC</v>
          </cell>
        </row>
        <row r="52">
          <cell r="A52" t="str">
            <v>cmaj003_r01_p3e06</v>
          </cell>
          <cell r="B52">
            <v>106207</v>
          </cell>
          <cell r="C52" t="str">
            <v>~57</v>
          </cell>
          <cell r="D52" t="str">
            <v>S</v>
          </cell>
          <cell r="E52" t="str">
            <v>WGA</v>
          </cell>
          <cell r="F52" t="str">
            <v>Cheirogaleus</v>
          </cell>
          <cell r="G52" t="str">
            <v>major</v>
          </cell>
          <cell r="H52" t="str">
            <v>Marojejy</v>
          </cell>
          <cell r="I52">
            <v>-14.440972</v>
          </cell>
          <cell r="J52">
            <v>49.739060000000002</v>
          </cell>
          <cell r="K52" t="str">
            <v>E6</v>
          </cell>
          <cell r="L52" t="str">
            <v>GGAGAACA</v>
          </cell>
        </row>
        <row r="53">
          <cell r="A53" t="str">
            <v>cmaj004_r01_p1e07</v>
          </cell>
          <cell r="B53">
            <v>106242</v>
          </cell>
          <cell r="C53" t="str">
            <v>~21</v>
          </cell>
          <cell r="D53" t="str">
            <v>G</v>
          </cell>
          <cell r="E53" t="str">
            <v>gDNA</v>
          </cell>
          <cell r="F53" t="str">
            <v>Cheirogaleus</v>
          </cell>
          <cell r="G53" t="str">
            <v>major</v>
          </cell>
          <cell r="H53" t="str">
            <v>Marojejy-low 67</v>
          </cell>
          <cell r="I53">
            <v>-14.447342539999999</v>
          </cell>
          <cell r="J53">
            <v>49.83066513</v>
          </cell>
          <cell r="K53" t="str">
            <v>E7</v>
          </cell>
          <cell r="L53" t="str">
            <v>GGTGCGAA</v>
          </cell>
        </row>
        <row r="54">
          <cell r="A54" t="str">
            <v>cmaj004_r01_p3e03</v>
          </cell>
          <cell r="B54">
            <v>106242</v>
          </cell>
          <cell r="C54" t="str">
            <v>~21</v>
          </cell>
          <cell r="D54" t="str">
            <v>G</v>
          </cell>
          <cell r="E54" t="str">
            <v>gDNA</v>
          </cell>
          <cell r="F54" t="str">
            <v>Cheirogaleus</v>
          </cell>
          <cell r="G54" t="str">
            <v>major</v>
          </cell>
          <cell r="H54" t="str">
            <v>Marojejy-low 67</v>
          </cell>
          <cell r="I54">
            <v>-14.447342539999999</v>
          </cell>
          <cell r="J54">
            <v>49.83066513</v>
          </cell>
          <cell r="K54" t="str">
            <v>E3</v>
          </cell>
          <cell r="L54" t="str">
            <v>GCGAGTAA</v>
          </cell>
        </row>
        <row r="55">
          <cell r="A55" t="str">
            <v>cmaj005_r01_p1g10</v>
          </cell>
          <cell r="B55">
            <v>106243</v>
          </cell>
          <cell r="C55" t="str">
            <v>~22</v>
          </cell>
          <cell r="D55" t="str">
            <v>G</v>
          </cell>
          <cell r="E55" t="str">
            <v>gDNA</v>
          </cell>
          <cell r="F55" t="str">
            <v>Cheirogaleus</v>
          </cell>
          <cell r="G55" t="str">
            <v>major</v>
          </cell>
          <cell r="H55" t="str">
            <v>Marojejy-low 67</v>
          </cell>
          <cell r="I55">
            <v>-14.443918010000001</v>
          </cell>
          <cell r="J55">
            <v>49.827352779999998</v>
          </cell>
          <cell r="K55" t="str">
            <v>G10</v>
          </cell>
          <cell r="L55" t="str">
            <v>ATTGGCTC</v>
          </cell>
        </row>
        <row r="56">
          <cell r="A56" t="str">
            <v>cmaj006_r01_p3c11</v>
          </cell>
          <cell r="B56">
            <v>106244</v>
          </cell>
          <cell r="C56" t="str">
            <v>~41</v>
          </cell>
          <cell r="D56" t="str">
            <v>G</v>
          </cell>
          <cell r="E56" t="str">
            <v>gDNA</v>
          </cell>
          <cell r="F56" t="str">
            <v>Cheirogaleus</v>
          </cell>
          <cell r="G56" t="str">
            <v>major</v>
          </cell>
          <cell r="H56" t="str">
            <v>Marojejy-low 67</v>
          </cell>
          <cell r="I56">
            <v>-14.44627019</v>
          </cell>
          <cell r="J56">
            <v>49.829529719999996</v>
          </cell>
          <cell r="K56" t="str">
            <v>C11</v>
          </cell>
          <cell r="L56" t="str">
            <v>CATACCAA</v>
          </cell>
        </row>
        <row r="57">
          <cell r="A57" t="str">
            <v>cmaj007_r01_p3a06</v>
          </cell>
          <cell r="B57">
            <v>106245</v>
          </cell>
          <cell r="C57" t="str">
            <v>~34</v>
          </cell>
          <cell r="D57" t="str">
            <v>G</v>
          </cell>
          <cell r="E57" t="str">
            <v>gDNA</v>
          </cell>
          <cell r="F57" t="str">
            <v>Cheirogaleus</v>
          </cell>
          <cell r="G57" t="str">
            <v>major</v>
          </cell>
          <cell r="H57" t="str">
            <v>Marojejy-low 67</v>
          </cell>
          <cell r="I57">
            <v>-14.44365567</v>
          </cell>
          <cell r="J57">
            <v>49.827317049999998</v>
          </cell>
          <cell r="K57" t="str">
            <v>A6</v>
          </cell>
          <cell r="L57" t="str">
            <v>CGCTGATC</v>
          </cell>
        </row>
        <row r="58">
          <cell r="A58" t="str">
            <v>cmaj008_r01_p3a11</v>
          </cell>
          <cell r="B58">
            <v>106252</v>
          </cell>
          <cell r="C58" t="str">
            <v>~25</v>
          </cell>
          <cell r="D58" t="str">
            <v>B</v>
          </cell>
          <cell r="E58" t="str">
            <v>gDNA</v>
          </cell>
          <cell r="F58" t="str">
            <v>Cheirogaleus</v>
          </cell>
          <cell r="G58" t="str">
            <v>major</v>
          </cell>
          <cell r="H58" t="str">
            <v>Marojejy-low 67</v>
          </cell>
          <cell r="I58">
            <v>-14.447342539999999</v>
          </cell>
          <cell r="J58">
            <v>49.83066513</v>
          </cell>
          <cell r="K58" t="str">
            <v>A11</v>
          </cell>
          <cell r="L58" t="str">
            <v>CATCAAGT</v>
          </cell>
        </row>
        <row r="59">
          <cell r="A59" t="str">
            <v>cmaj009_r01_p1c11</v>
          </cell>
          <cell r="B59">
            <v>106371</v>
          </cell>
          <cell r="C59" t="str">
            <v>~20</v>
          </cell>
          <cell r="D59" t="str">
            <v>G</v>
          </cell>
          <cell r="E59" t="str">
            <v>gDNA</v>
          </cell>
          <cell r="F59" t="str">
            <v>Cheirogaleus</v>
          </cell>
          <cell r="G59" t="str">
            <v>major</v>
          </cell>
          <cell r="H59" t="str">
            <v>Tsihomanaomby</v>
          </cell>
          <cell r="I59">
            <v>-14.100224000000001</v>
          </cell>
          <cell r="J59">
            <v>50.013437000000003</v>
          </cell>
          <cell r="K59" t="str">
            <v>C11</v>
          </cell>
          <cell r="L59" t="str">
            <v>CATACCAA</v>
          </cell>
        </row>
        <row r="60">
          <cell r="A60" t="str">
            <v>cmaj010_r01_p1b06</v>
          </cell>
          <cell r="B60">
            <v>106377</v>
          </cell>
          <cell r="C60" t="str">
            <v>~22</v>
          </cell>
          <cell r="D60" t="str">
            <v>G</v>
          </cell>
          <cell r="E60" t="str">
            <v>gDNA</v>
          </cell>
          <cell r="F60" t="str">
            <v>Cheirogaleus</v>
          </cell>
          <cell r="G60" t="str">
            <v>major</v>
          </cell>
          <cell r="H60" t="str">
            <v>Tsihomanaomby</v>
          </cell>
          <cell r="I60">
            <v>-14.100132</v>
          </cell>
          <cell r="J60">
            <v>50.013131999999999</v>
          </cell>
          <cell r="K60" t="str">
            <v>B6</v>
          </cell>
          <cell r="L60" t="str">
            <v>ACACAGAA</v>
          </cell>
        </row>
        <row r="61">
          <cell r="A61" t="str">
            <v>cmed001_r01_p1d09</v>
          </cell>
          <cell r="B61">
            <v>106354</v>
          </cell>
          <cell r="C61" t="str">
            <v>~167</v>
          </cell>
          <cell r="D61" t="str">
            <v>S</v>
          </cell>
          <cell r="E61" t="str">
            <v>gDNA</v>
          </cell>
          <cell r="F61" t="str">
            <v>Cheirogaleus</v>
          </cell>
          <cell r="G61" t="str">
            <v>medius</v>
          </cell>
          <cell r="H61" t="str">
            <v>DLC</v>
          </cell>
          <cell r="I61"/>
          <cell r="J61"/>
          <cell r="K61" t="str">
            <v>D9</v>
          </cell>
          <cell r="L61" t="str">
            <v>CTGGCATA</v>
          </cell>
        </row>
        <row r="62">
          <cell r="A62" t="str">
            <v>cmed001_r01_p3b08</v>
          </cell>
          <cell r="B62">
            <v>106354</v>
          </cell>
          <cell r="C62" t="str">
            <v>~167</v>
          </cell>
          <cell r="D62" t="str">
            <v>S</v>
          </cell>
          <cell r="E62" t="str">
            <v>gDNA</v>
          </cell>
          <cell r="F62" t="str">
            <v>Cheirogaleus</v>
          </cell>
          <cell r="G62" t="str">
            <v>medius</v>
          </cell>
          <cell r="H62" t="str">
            <v>DLC</v>
          </cell>
          <cell r="I62"/>
          <cell r="J62"/>
          <cell r="K62" t="str">
            <v>B8</v>
          </cell>
          <cell r="L62" t="str">
            <v>ACCTCCAA</v>
          </cell>
        </row>
        <row r="63">
          <cell r="A63" t="str">
            <v>cmed002_r01_p2f12</v>
          </cell>
          <cell r="B63">
            <v>106294</v>
          </cell>
          <cell r="C63" t="str">
            <v>~11</v>
          </cell>
          <cell r="D63" t="str">
            <v>G</v>
          </cell>
          <cell r="E63" t="str">
            <v>gDNA</v>
          </cell>
          <cell r="F63" t="str">
            <v>Cheirogaleus</v>
          </cell>
          <cell r="G63" t="str">
            <v>medius</v>
          </cell>
          <cell r="H63" t="str">
            <v>Tsihomanaomby</v>
          </cell>
          <cell r="I63">
            <v>-14.101176349999999</v>
          </cell>
          <cell r="J63">
            <v>50.014220629999997</v>
          </cell>
          <cell r="K63" t="str">
            <v>F12</v>
          </cell>
          <cell r="L63" t="str">
            <v>AATCCGTC</v>
          </cell>
        </row>
        <row r="64">
          <cell r="A64" t="str">
            <v>cmed003_r01_p3d06</v>
          </cell>
          <cell r="B64">
            <v>106295</v>
          </cell>
          <cell r="C64" t="str">
            <v>~21</v>
          </cell>
          <cell r="D64" t="str">
            <v>G</v>
          </cell>
          <cell r="E64" t="str">
            <v>gDNA</v>
          </cell>
          <cell r="F64" t="str">
            <v>Cheirogaleus</v>
          </cell>
          <cell r="G64" t="str">
            <v>medius</v>
          </cell>
          <cell r="H64" t="str">
            <v>Tsihomanaomby</v>
          </cell>
          <cell r="I64">
            <v>-14.101176349999999</v>
          </cell>
          <cell r="J64">
            <v>50.014220629999997</v>
          </cell>
          <cell r="K64" t="str">
            <v>D6</v>
          </cell>
          <cell r="L64" t="str">
            <v>CGCATACA</v>
          </cell>
        </row>
        <row r="65">
          <cell r="A65" t="str">
            <v>cmed004_r01_p2h09</v>
          </cell>
          <cell r="B65">
            <v>106296</v>
          </cell>
          <cell r="C65" t="str">
            <v>~81</v>
          </cell>
          <cell r="D65" t="str">
            <v>S</v>
          </cell>
          <cell r="E65" t="str">
            <v>WGA</v>
          </cell>
          <cell r="F65" t="str">
            <v>Cheirogaleus</v>
          </cell>
          <cell r="G65" t="str">
            <v>medius</v>
          </cell>
          <cell r="H65" t="str">
            <v>Tsihomanaomby</v>
          </cell>
          <cell r="I65">
            <v>-14.10122166</v>
          </cell>
          <cell r="J65">
            <v>50.014248219999999</v>
          </cell>
          <cell r="K65" t="str">
            <v>H9</v>
          </cell>
          <cell r="L65" t="str">
            <v>GACAGTGC</v>
          </cell>
        </row>
        <row r="66">
          <cell r="A66" t="str">
            <v>cmed005_r01_p1f08</v>
          </cell>
          <cell r="B66">
            <v>106356</v>
          </cell>
          <cell r="C66" t="str">
            <v>~11</v>
          </cell>
          <cell r="D66" t="str">
            <v>G</v>
          </cell>
          <cell r="E66" t="str">
            <v>gDNA</v>
          </cell>
          <cell r="F66" t="str">
            <v>Cheirogaleus</v>
          </cell>
          <cell r="G66" t="str">
            <v>medius</v>
          </cell>
          <cell r="H66" t="str">
            <v>Tsihomanaomby</v>
          </cell>
          <cell r="I66">
            <v>-14.101221000000001</v>
          </cell>
          <cell r="J66">
            <v>50.014248000000002</v>
          </cell>
          <cell r="K66" t="str">
            <v>F8</v>
          </cell>
          <cell r="L66" t="str">
            <v>TTCACGCA</v>
          </cell>
        </row>
        <row r="67">
          <cell r="A67" t="str">
            <v>cmed006_r01_p1a01</v>
          </cell>
          <cell r="B67">
            <v>106369</v>
          </cell>
          <cell r="C67" t="str">
            <v>~16</v>
          </cell>
          <cell r="D67" t="str">
            <v>S</v>
          </cell>
          <cell r="E67" t="str">
            <v>gDNA</v>
          </cell>
          <cell r="F67" t="str">
            <v>Cheirogaleus</v>
          </cell>
          <cell r="G67" t="str">
            <v>medius</v>
          </cell>
          <cell r="H67" t="str">
            <v>Tsihomanaomby</v>
          </cell>
          <cell r="I67">
            <v>-14.10073</v>
          </cell>
          <cell r="J67">
            <v>50.013333000000003</v>
          </cell>
          <cell r="K67" t="str">
            <v>A1</v>
          </cell>
          <cell r="L67" t="str">
            <v>ACAAGCTA</v>
          </cell>
        </row>
        <row r="68">
          <cell r="A68" t="str">
            <v>cmed007_r01_p2b02</v>
          </cell>
          <cell r="B68">
            <v>106375</v>
          </cell>
          <cell r="C68" t="str">
            <v>~18</v>
          </cell>
          <cell r="D68" t="str">
            <v>S</v>
          </cell>
          <cell r="E68" t="str">
            <v>gDNA</v>
          </cell>
          <cell r="F68" t="str">
            <v>Cheirogaleus</v>
          </cell>
          <cell r="G68" t="str">
            <v>medius</v>
          </cell>
          <cell r="H68" t="str">
            <v>Tsihomanaomby</v>
          </cell>
          <cell r="I68">
            <v>-14.100132</v>
          </cell>
          <cell r="J68">
            <v>50.013131999999999</v>
          </cell>
          <cell r="K68" t="str">
            <v>B2</v>
          </cell>
          <cell r="L68" t="str">
            <v>AACCGAGA</v>
          </cell>
        </row>
        <row r="69">
          <cell r="A69" t="str">
            <v>cmed008_r01_p1a05</v>
          </cell>
          <cell r="B69">
            <v>106379</v>
          </cell>
          <cell r="C69" t="str">
            <v>~15</v>
          </cell>
          <cell r="D69" t="str">
            <v>S</v>
          </cell>
          <cell r="E69" t="str">
            <v>gDNA</v>
          </cell>
          <cell r="F69" t="str">
            <v>Cheirogaleus</v>
          </cell>
          <cell r="G69" t="str">
            <v>medius</v>
          </cell>
          <cell r="H69" t="str">
            <v>Tsihomanaomby</v>
          </cell>
          <cell r="I69">
            <v>-14.10073</v>
          </cell>
          <cell r="J69">
            <v>50.013333000000003</v>
          </cell>
          <cell r="K69" t="str">
            <v>A5</v>
          </cell>
          <cell r="L69" t="str">
            <v>AACGTGAT</v>
          </cell>
        </row>
        <row r="70">
          <cell r="A70" t="str">
            <v>cmed009_r01_p2c01</v>
          </cell>
          <cell r="B70">
            <v>106385</v>
          </cell>
          <cell r="C70" t="str">
            <v>~10</v>
          </cell>
          <cell r="D70" t="str">
            <v>G</v>
          </cell>
          <cell r="E70" t="str">
            <v>gDNA</v>
          </cell>
          <cell r="F70" t="str">
            <v>Cheirogaleus</v>
          </cell>
          <cell r="G70" t="str">
            <v>medius</v>
          </cell>
          <cell r="H70" t="str">
            <v>Tsihomanaomby</v>
          </cell>
          <cell r="I70">
            <v>-14.100063</v>
          </cell>
          <cell r="J70">
            <v>50.011825999999999</v>
          </cell>
          <cell r="K70" t="str">
            <v>C1</v>
          </cell>
          <cell r="L70" t="str">
            <v>AGATCGCA</v>
          </cell>
        </row>
        <row r="71">
          <cell r="A71" t="str">
            <v>csib001_r01_p2a11</v>
          </cell>
          <cell r="B71">
            <v>106201</v>
          </cell>
          <cell r="C71" t="str">
            <v>~14</v>
          </cell>
          <cell r="D71" t="str">
            <v>G</v>
          </cell>
          <cell r="E71" t="str">
            <v>gDNA</v>
          </cell>
          <cell r="F71" t="str">
            <v>Cheirogaleus</v>
          </cell>
          <cell r="G71" t="str">
            <v>sibreei</v>
          </cell>
          <cell r="H71" t="str">
            <v>Marojejy</v>
          </cell>
          <cell r="I71">
            <v>-14.440972</v>
          </cell>
          <cell r="J71">
            <v>49.739060000000002</v>
          </cell>
          <cell r="K71" t="str">
            <v>A11</v>
          </cell>
          <cell r="L71" t="str">
            <v>CATCAAGT</v>
          </cell>
        </row>
        <row r="72">
          <cell r="A72" t="str">
            <v>csib002_r01_p1f03</v>
          </cell>
          <cell r="B72">
            <v>106204</v>
          </cell>
          <cell r="C72" t="str">
            <v>~99</v>
          </cell>
          <cell r="D72" t="str">
            <v>S</v>
          </cell>
          <cell r="E72" t="str">
            <v>WGA</v>
          </cell>
          <cell r="F72" t="str">
            <v>Cheirogaleus</v>
          </cell>
          <cell r="G72" t="str">
            <v>sibreei</v>
          </cell>
          <cell r="H72" t="str">
            <v>Marojejy</v>
          </cell>
          <cell r="I72">
            <v>-14.440972</v>
          </cell>
          <cell r="J72">
            <v>49.739060000000002</v>
          </cell>
          <cell r="K72" t="str">
            <v>F3</v>
          </cell>
          <cell r="L72" t="str">
            <v>TCTTCACA</v>
          </cell>
        </row>
        <row r="73">
          <cell r="A73" t="str">
            <v>csib002_r01_p3h08</v>
          </cell>
          <cell r="B73">
            <v>106204</v>
          </cell>
          <cell r="C73" t="str">
            <v>~99</v>
          </cell>
          <cell r="D73" t="str">
            <v>S</v>
          </cell>
          <cell r="E73" t="str">
            <v>WGA</v>
          </cell>
          <cell r="F73" t="str">
            <v>Cheirogaleus</v>
          </cell>
          <cell r="G73" t="str">
            <v>sibreei</v>
          </cell>
          <cell r="H73" t="str">
            <v>Marojejy</v>
          </cell>
          <cell r="I73">
            <v>-14.440972</v>
          </cell>
          <cell r="J73">
            <v>49.739060000000002</v>
          </cell>
          <cell r="K73" t="str">
            <v>H8</v>
          </cell>
          <cell r="L73" t="str">
            <v>GAACAGGC</v>
          </cell>
        </row>
        <row r="74">
          <cell r="A74" t="str">
            <v>csib003_r01_p3c08</v>
          </cell>
          <cell r="B74">
            <v>106186</v>
          </cell>
          <cell r="C74" t="str">
            <v>~12</v>
          </cell>
          <cell r="D74" t="str">
            <v>G</v>
          </cell>
          <cell r="E74" t="str">
            <v>gDNA</v>
          </cell>
          <cell r="F74" t="str">
            <v>Cheirogaleus</v>
          </cell>
          <cell r="G74" t="str">
            <v>sibreei</v>
          </cell>
          <cell r="H74" t="str">
            <v>Tsinjoarivo</v>
          </cell>
          <cell r="I74">
            <v>-19.619077000000001</v>
          </cell>
          <cell r="J74">
            <v>47.682008000000003</v>
          </cell>
          <cell r="K74" t="str">
            <v>C8</v>
          </cell>
          <cell r="L74" t="str">
            <v>CAATGGAA</v>
          </cell>
        </row>
        <row r="75">
          <cell r="A75" t="str">
            <v>cspp001_r01_p1c05</v>
          </cell>
          <cell r="B75">
            <v>106208</v>
          </cell>
          <cell r="C75" t="str">
            <v>~61</v>
          </cell>
          <cell r="D75" t="str">
            <v>S</v>
          </cell>
          <cell r="E75" t="str">
            <v>WGA</v>
          </cell>
          <cell r="F75" t="str">
            <v>Cheirogaleus</v>
          </cell>
          <cell r="G75" t="str">
            <v>sp. - Marojej</v>
          </cell>
          <cell r="H75" t="str">
            <v>Marojejy</v>
          </cell>
          <cell r="I75">
            <v>-14.440972</v>
          </cell>
          <cell r="J75">
            <v>49.739060000000002</v>
          </cell>
          <cell r="K75" t="str">
            <v>C5</v>
          </cell>
          <cell r="L75" t="str">
            <v>ATTGAGGA</v>
          </cell>
        </row>
        <row r="76">
          <cell r="A76" t="str">
            <v>mber001_r01_p2a10</v>
          </cell>
          <cell r="B76" t="str">
            <v>Joerg73</v>
          </cell>
          <cell r="C76" t="str">
            <v>~17</v>
          </cell>
          <cell r="D76" t="str">
            <v>G</v>
          </cell>
          <cell r="E76" t="str">
            <v>gDNA</v>
          </cell>
          <cell r="F76" t="str">
            <v>Microcebus</v>
          </cell>
          <cell r="G76" t="str">
            <v>berthae</v>
          </cell>
          <cell r="H76" t="str">
            <v>Kirindy</v>
          </cell>
          <cell r="I76">
            <v>-20.05</v>
          </cell>
          <cell r="J76">
            <v>44.65</v>
          </cell>
          <cell r="K76" t="str">
            <v>A10</v>
          </cell>
          <cell r="L76" t="str">
            <v>AGTACAAG</v>
          </cell>
        </row>
        <row r="77">
          <cell r="A77" t="str">
            <v>mber002_r01_p2e07</v>
          </cell>
          <cell r="B77" t="str">
            <v>Mbe_t_1327</v>
          </cell>
          <cell r="C77" t="str">
            <v>~17</v>
          </cell>
          <cell r="D77" t="str">
            <v>G</v>
          </cell>
          <cell r="E77" t="str">
            <v>gDNA</v>
          </cell>
          <cell r="F77" t="str">
            <v>Microcebus</v>
          </cell>
          <cell r="G77" t="str">
            <v>berthae</v>
          </cell>
          <cell r="H77" t="str">
            <v>Kirindy</v>
          </cell>
          <cell r="I77">
            <v>-20.05</v>
          </cell>
          <cell r="J77">
            <v>44.65</v>
          </cell>
          <cell r="K77" t="str">
            <v>E7</v>
          </cell>
          <cell r="L77" t="str">
            <v>GGTGCGAA</v>
          </cell>
        </row>
        <row r="78">
          <cell r="A78" t="str">
            <v>mber003_r01_p1c04</v>
          </cell>
          <cell r="B78" t="str">
            <v>Mbe_t_1329</v>
          </cell>
          <cell r="C78" t="str">
            <v>~14</v>
          </cell>
          <cell r="D78" t="str">
            <v>G</v>
          </cell>
          <cell r="E78" t="str">
            <v>gDNA</v>
          </cell>
          <cell r="F78" t="str">
            <v>Microcebus</v>
          </cell>
          <cell r="G78" t="str">
            <v>berthae</v>
          </cell>
          <cell r="H78" t="str">
            <v>Kirindy</v>
          </cell>
          <cell r="I78">
            <v>-20.05</v>
          </cell>
          <cell r="J78">
            <v>44.65</v>
          </cell>
          <cell r="K78" t="str">
            <v>C4</v>
          </cell>
          <cell r="L78" t="str">
            <v>ATCCTGTA</v>
          </cell>
        </row>
        <row r="79">
          <cell r="A79" t="str">
            <v>mber004_r01_p1a10</v>
          </cell>
          <cell r="B79" t="str">
            <v>Mbe_t_1329</v>
          </cell>
          <cell r="C79" t="str">
            <v>~14</v>
          </cell>
          <cell r="D79" t="str">
            <v>G</v>
          </cell>
          <cell r="E79" t="str">
            <v>gDNA</v>
          </cell>
          <cell r="F79" t="str">
            <v>Microcebus</v>
          </cell>
          <cell r="G79" t="str">
            <v>berthae</v>
          </cell>
          <cell r="H79" t="str">
            <v>Kirindy</v>
          </cell>
          <cell r="I79">
            <v>-20.05</v>
          </cell>
          <cell r="J79">
            <v>44.65</v>
          </cell>
          <cell r="K79" t="str">
            <v>A10</v>
          </cell>
          <cell r="L79" t="str">
            <v>AGTACAAG</v>
          </cell>
        </row>
        <row r="80">
          <cell r="A80" t="str">
            <v>mber005_r01_p2b09</v>
          </cell>
          <cell r="B80" t="str">
            <v>Mbe_t_1330</v>
          </cell>
          <cell r="C80" t="str">
            <v>~17</v>
          </cell>
          <cell r="D80" t="str">
            <v>G</v>
          </cell>
          <cell r="E80" t="str">
            <v>gDNA</v>
          </cell>
          <cell r="F80" t="str">
            <v>Microcebus</v>
          </cell>
          <cell r="G80" t="str">
            <v>berthae</v>
          </cell>
          <cell r="H80" t="str">
            <v>Kirindy</v>
          </cell>
          <cell r="I80">
            <v>-20.05</v>
          </cell>
          <cell r="J80">
            <v>44.65</v>
          </cell>
          <cell r="K80" t="str">
            <v>B9</v>
          </cell>
          <cell r="L80" t="str">
            <v>ACGCTCGA</v>
          </cell>
        </row>
        <row r="81">
          <cell r="A81" t="str">
            <v>mber006_r01_p2g02</v>
          </cell>
          <cell r="B81" t="str">
            <v>Mbe_t_1331</v>
          </cell>
          <cell r="C81" t="str">
            <v>~17</v>
          </cell>
          <cell r="D81" t="str">
            <v>G</v>
          </cell>
          <cell r="E81" t="str">
            <v>gDNA</v>
          </cell>
          <cell r="F81" t="str">
            <v>Microcebus</v>
          </cell>
          <cell r="G81" t="str">
            <v>berthae</v>
          </cell>
          <cell r="H81" t="str">
            <v>Kirindy</v>
          </cell>
          <cell r="I81">
            <v>-20.05</v>
          </cell>
          <cell r="J81">
            <v>44.65</v>
          </cell>
          <cell r="K81" t="str">
            <v>G2</v>
          </cell>
          <cell r="L81" t="str">
            <v>ACACGACC</v>
          </cell>
        </row>
        <row r="82">
          <cell r="A82" t="str">
            <v>mber007_r01_p2d01</v>
          </cell>
          <cell r="B82" t="str">
            <v>Mbe_t_1332</v>
          </cell>
          <cell r="C82" t="str">
            <v>~17</v>
          </cell>
          <cell r="D82" t="str">
            <v>G</v>
          </cell>
          <cell r="E82" t="str">
            <v>gDNA</v>
          </cell>
          <cell r="F82" t="str">
            <v>Microcebus</v>
          </cell>
          <cell r="G82" t="str">
            <v>berthae</v>
          </cell>
          <cell r="H82" t="str">
            <v>Kirindy</v>
          </cell>
          <cell r="I82">
            <v>-20.05</v>
          </cell>
          <cell r="J82">
            <v>44.65</v>
          </cell>
          <cell r="K82" t="str">
            <v>D1</v>
          </cell>
          <cell r="L82" t="str">
            <v>CCGAAGTA</v>
          </cell>
        </row>
        <row r="83">
          <cell r="A83" t="str">
            <v>mber008_r01_p3d10</v>
          </cell>
          <cell r="B83" t="str">
            <v>Mbe_t_1334</v>
          </cell>
          <cell r="C83" t="str">
            <v>~17</v>
          </cell>
          <cell r="D83" t="str">
            <v>G</v>
          </cell>
          <cell r="E83" t="str">
            <v>gDNA</v>
          </cell>
          <cell r="F83" t="str">
            <v>Microcebus</v>
          </cell>
          <cell r="G83" t="str">
            <v>berthae</v>
          </cell>
          <cell r="H83" t="str">
            <v>Kirindy</v>
          </cell>
          <cell r="I83">
            <v>-20.05</v>
          </cell>
          <cell r="J83">
            <v>44.65</v>
          </cell>
          <cell r="K83" t="str">
            <v>D10</v>
          </cell>
          <cell r="L83" t="str">
            <v>GAATCTGA</v>
          </cell>
        </row>
        <row r="84">
          <cell r="A84" t="str">
            <v>mber009_r01_p2a04</v>
          </cell>
          <cell r="B84" t="str">
            <v>RMR94</v>
          </cell>
          <cell r="C84" t="str">
            <v>~17</v>
          </cell>
          <cell r="D84" t="str">
            <v>G</v>
          </cell>
          <cell r="E84" t="str">
            <v>gDNA</v>
          </cell>
          <cell r="F84" t="str">
            <v>Microcebus</v>
          </cell>
          <cell r="G84" t="str">
            <v>berthae</v>
          </cell>
          <cell r="H84" t="str">
            <v>Kirindy</v>
          </cell>
          <cell r="I84">
            <v>-20.05</v>
          </cell>
          <cell r="J84">
            <v>44.65</v>
          </cell>
          <cell r="K84" t="str">
            <v>A4</v>
          </cell>
          <cell r="L84" t="str">
            <v>ACCACTGT</v>
          </cell>
        </row>
        <row r="85">
          <cell r="A85" t="str">
            <v>mber010_r01_p1d08</v>
          </cell>
          <cell r="B85" t="str">
            <v>JMR045</v>
          </cell>
          <cell r="C85" t="str">
            <v>~28</v>
          </cell>
          <cell r="D85" t="str">
            <v>G</v>
          </cell>
          <cell r="E85" t="str">
            <v>WGA</v>
          </cell>
          <cell r="F85" t="str">
            <v>Microcebus</v>
          </cell>
          <cell r="G85" t="str">
            <v>berthae</v>
          </cell>
          <cell r="H85" t="str">
            <v>Lambokely</v>
          </cell>
          <cell r="I85">
            <v>-19.87</v>
          </cell>
          <cell r="J85">
            <v>44.645000000000003</v>
          </cell>
          <cell r="K85" t="str">
            <v>D8</v>
          </cell>
          <cell r="L85" t="str">
            <v>CTGAGCCA</v>
          </cell>
        </row>
        <row r="86">
          <cell r="A86" t="str">
            <v>mbor001_r01_p2e10</v>
          </cell>
          <cell r="B86" t="str">
            <v>RMR115</v>
          </cell>
          <cell r="C86" t="str">
            <v>~21</v>
          </cell>
          <cell r="D86" t="str">
            <v>G</v>
          </cell>
          <cell r="E86" t="str">
            <v>WGA</v>
          </cell>
          <cell r="F86" t="str">
            <v>Microcebus</v>
          </cell>
          <cell r="G86" t="str">
            <v>boraha</v>
          </cell>
          <cell r="H86" t="str">
            <v>Ste. Marie</v>
          </cell>
          <cell r="I86">
            <v>-15.922777780000001</v>
          </cell>
          <cell r="J86">
            <v>49.874722220000002</v>
          </cell>
          <cell r="K86" t="str">
            <v>E10</v>
          </cell>
          <cell r="L86" t="str">
            <v>GTCTGTCA</v>
          </cell>
        </row>
        <row r="87">
          <cell r="A87" t="str">
            <v>mbor002_r01_p2a08</v>
          </cell>
          <cell r="B87" t="str">
            <v>RMR116</v>
          </cell>
          <cell r="C87" t="str">
            <v>~18</v>
          </cell>
          <cell r="D87" t="str">
            <v>G</v>
          </cell>
          <cell r="E87" t="str">
            <v>WGA</v>
          </cell>
          <cell r="F87" t="str">
            <v>Microcebus</v>
          </cell>
          <cell r="G87" t="str">
            <v>boraha</v>
          </cell>
          <cell r="H87" t="str">
            <v>Ste. Marie</v>
          </cell>
          <cell r="I87">
            <v>-15.922777780000001</v>
          </cell>
          <cell r="J87">
            <v>49.874722220000002</v>
          </cell>
          <cell r="K87" t="str">
            <v>A8</v>
          </cell>
          <cell r="L87" t="str">
            <v>ATGCCTAA</v>
          </cell>
        </row>
        <row r="88">
          <cell r="A88" t="str">
            <v>mbor003_r01_p1h11</v>
          </cell>
          <cell r="B88" t="str">
            <v>RMR124</v>
          </cell>
          <cell r="C88" t="str">
            <v>~17</v>
          </cell>
          <cell r="D88" t="str">
            <v>G</v>
          </cell>
          <cell r="E88" t="str">
            <v>WGA</v>
          </cell>
          <cell r="F88" t="str">
            <v>Microcebus</v>
          </cell>
          <cell r="G88" t="str">
            <v>boraha</v>
          </cell>
          <cell r="H88" t="str">
            <v>Ste. Marie</v>
          </cell>
          <cell r="I88">
            <v>-15.922777780000001</v>
          </cell>
          <cell r="J88">
            <v>49.874722220000002</v>
          </cell>
          <cell r="K88" t="str">
            <v>H11</v>
          </cell>
          <cell r="L88" t="str">
            <v>GATGAATC</v>
          </cell>
        </row>
        <row r="89">
          <cell r="A89" t="str">
            <v>mbor004_r01_p2c11</v>
          </cell>
          <cell r="B89" t="str">
            <v>RMR129</v>
          </cell>
          <cell r="C89" t="str">
            <v>~22</v>
          </cell>
          <cell r="D89" t="str">
            <v>G</v>
          </cell>
          <cell r="E89" t="str">
            <v>WGA</v>
          </cell>
          <cell r="F89" t="str">
            <v>Microcebus</v>
          </cell>
          <cell r="G89" t="str">
            <v>boraha</v>
          </cell>
          <cell r="H89" t="str">
            <v>Ste. Marie</v>
          </cell>
          <cell r="I89">
            <v>-15.922777780000001</v>
          </cell>
          <cell r="J89">
            <v>49.874722220000002</v>
          </cell>
          <cell r="K89" t="str">
            <v>C11</v>
          </cell>
          <cell r="L89" t="str">
            <v>CATACCAA</v>
          </cell>
        </row>
        <row r="90">
          <cell r="A90" t="str">
            <v>mgan001_r01_p3h07</v>
          </cell>
          <cell r="B90" t="str">
            <v>DLC7032m</v>
          </cell>
          <cell r="C90" t="str">
            <v>~16</v>
          </cell>
          <cell r="D90" t="str">
            <v>G</v>
          </cell>
          <cell r="E90" t="str">
            <v>gDNA</v>
          </cell>
          <cell r="F90" t="str">
            <v>Microcebus</v>
          </cell>
          <cell r="G90" t="str">
            <v>ganzhorni</v>
          </cell>
          <cell r="H90" t="str">
            <v>DLC</v>
          </cell>
          <cell r="I90"/>
          <cell r="J90"/>
          <cell r="K90" t="str">
            <v>H7</v>
          </cell>
          <cell r="L90" t="str">
            <v>CTAAGGTC</v>
          </cell>
        </row>
        <row r="91">
          <cell r="A91" t="str">
            <v>mgan002_r01_p2f05</v>
          </cell>
          <cell r="B91" t="str">
            <v>DLC7033m</v>
          </cell>
          <cell r="C91" t="str">
            <v>~16</v>
          </cell>
          <cell r="D91" t="str">
            <v>G</v>
          </cell>
          <cell r="E91" t="str">
            <v>gDNA</v>
          </cell>
          <cell r="F91" t="str">
            <v>Microcebus</v>
          </cell>
          <cell r="G91" t="str">
            <v>ganzhorni</v>
          </cell>
          <cell r="H91" t="str">
            <v>DLC</v>
          </cell>
          <cell r="I91"/>
          <cell r="J91"/>
          <cell r="K91" t="str">
            <v>F5</v>
          </cell>
          <cell r="L91" t="str">
            <v>TGGAACAA</v>
          </cell>
        </row>
        <row r="92">
          <cell r="A92" t="str">
            <v>mgan003_r01_p2h04</v>
          </cell>
          <cell r="B92" t="str">
            <v>DLC7039m</v>
          </cell>
          <cell r="C92" t="str">
            <v>~17</v>
          </cell>
          <cell r="D92" t="str">
            <v>G</v>
          </cell>
          <cell r="E92" t="str">
            <v>gDNA</v>
          </cell>
          <cell r="F92" t="str">
            <v>Microcebus</v>
          </cell>
          <cell r="G92" t="str">
            <v>ganzhorni</v>
          </cell>
          <cell r="H92" t="str">
            <v>DLC</v>
          </cell>
          <cell r="I92"/>
          <cell r="J92"/>
          <cell r="K92" t="str">
            <v>H4</v>
          </cell>
          <cell r="L92" t="str">
            <v>CCTCTATC</v>
          </cell>
        </row>
        <row r="93">
          <cell r="A93" t="str">
            <v>mgan004_r01_p3d11</v>
          </cell>
          <cell r="B93" t="str">
            <v>DLC7049f</v>
          </cell>
          <cell r="C93" t="str">
            <v>~16</v>
          </cell>
          <cell r="D93" t="str">
            <v>G</v>
          </cell>
          <cell r="E93" t="str">
            <v>gDNA</v>
          </cell>
          <cell r="F93" t="str">
            <v>Microcebus</v>
          </cell>
          <cell r="G93" t="str">
            <v>ganzhorni</v>
          </cell>
          <cell r="H93" t="str">
            <v>DLC</v>
          </cell>
          <cell r="I93"/>
          <cell r="J93"/>
          <cell r="K93" t="str">
            <v>D11</v>
          </cell>
          <cell r="L93" t="str">
            <v>GACTAGTA</v>
          </cell>
        </row>
        <row r="94">
          <cell r="A94" t="str">
            <v>mgan005_r01_p3e09</v>
          </cell>
          <cell r="B94" t="str">
            <v>DLC7128m</v>
          </cell>
          <cell r="C94" t="str">
            <v>~11</v>
          </cell>
          <cell r="D94" t="str">
            <v>G</v>
          </cell>
          <cell r="E94" t="str">
            <v>gDNA</v>
          </cell>
          <cell r="F94" t="str">
            <v>Microcebus</v>
          </cell>
          <cell r="G94" t="str">
            <v>ganzhorni</v>
          </cell>
          <cell r="H94" t="str">
            <v>DLC</v>
          </cell>
          <cell r="I94"/>
          <cell r="J94"/>
          <cell r="K94" t="str">
            <v>E9</v>
          </cell>
          <cell r="L94" t="str">
            <v>GTCGTAGA</v>
          </cell>
        </row>
        <row r="95">
          <cell r="A95" t="str">
            <v>mgan006_r01_p3e07</v>
          </cell>
          <cell r="B95" t="str">
            <v>DLC7163f</v>
          </cell>
          <cell r="C95" t="str">
            <v>~17</v>
          </cell>
          <cell r="D95" t="str">
            <v>G</v>
          </cell>
          <cell r="E95" t="str">
            <v>gDNA</v>
          </cell>
          <cell r="F95" t="str">
            <v>Microcebus</v>
          </cell>
          <cell r="G95" t="str">
            <v>ganzhorni</v>
          </cell>
          <cell r="H95" t="str">
            <v>DLC</v>
          </cell>
          <cell r="I95"/>
          <cell r="J95"/>
          <cell r="K95" t="str">
            <v>E7</v>
          </cell>
          <cell r="L95" t="str">
            <v>GGTGCGAA</v>
          </cell>
        </row>
        <row r="96">
          <cell r="A96" t="str">
            <v>mgan007_r01_p1h06</v>
          </cell>
          <cell r="B96" t="str">
            <v>00-016A-8577</v>
          </cell>
          <cell r="C96" t="str">
            <v>~14</v>
          </cell>
          <cell r="D96" t="str">
            <v>G</v>
          </cell>
          <cell r="E96" t="str">
            <v>gDNA</v>
          </cell>
          <cell r="F96" t="str">
            <v>Microcebus</v>
          </cell>
          <cell r="G96" t="str">
            <v>ganzhorni</v>
          </cell>
          <cell r="H96" t="str">
            <v>Mandena</v>
          </cell>
          <cell r="I96">
            <v>-25.1</v>
          </cell>
          <cell r="J96">
            <v>46.57</v>
          </cell>
          <cell r="K96" t="str">
            <v>H6</v>
          </cell>
          <cell r="L96" t="str">
            <v>CGGATTGC</v>
          </cell>
        </row>
        <row r="97">
          <cell r="A97" t="str">
            <v>mgan008_r01_p3g10</v>
          </cell>
          <cell r="B97" t="str">
            <v>00-016A-875E</v>
          </cell>
          <cell r="C97" t="str">
            <v>~17</v>
          </cell>
          <cell r="D97" t="str">
            <v>G</v>
          </cell>
          <cell r="E97" t="str">
            <v>gDNA</v>
          </cell>
          <cell r="F97" t="str">
            <v>Microcebus</v>
          </cell>
          <cell r="G97" t="str">
            <v>ganzhorni</v>
          </cell>
          <cell r="H97" t="str">
            <v>Mandena</v>
          </cell>
          <cell r="I97">
            <v>-25.1</v>
          </cell>
          <cell r="J97">
            <v>46.57</v>
          </cell>
          <cell r="K97" t="str">
            <v>G10</v>
          </cell>
          <cell r="L97" t="str">
            <v>ATTGGCTC</v>
          </cell>
        </row>
        <row r="98">
          <cell r="A98" t="str">
            <v>mgan009_r01_p1g08</v>
          </cell>
          <cell r="B98" t="str">
            <v>00-016A-8982</v>
          </cell>
          <cell r="C98" t="str">
            <v>~17</v>
          </cell>
          <cell r="D98" t="str">
            <v>G</v>
          </cell>
          <cell r="E98" t="str">
            <v>gDNA</v>
          </cell>
          <cell r="F98" t="str">
            <v>Microcebus</v>
          </cell>
          <cell r="G98" t="str">
            <v>ganzhorni</v>
          </cell>
          <cell r="H98" t="str">
            <v>Mandena</v>
          </cell>
          <cell r="I98">
            <v>-25.1</v>
          </cell>
          <cell r="J98">
            <v>46.57</v>
          </cell>
          <cell r="K98" t="str">
            <v>G8</v>
          </cell>
          <cell r="L98" t="str">
            <v>ATAGCGAC</v>
          </cell>
        </row>
        <row r="99">
          <cell r="A99" t="str">
            <v>mgan010_r01_p1g03</v>
          </cell>
          <cell r="B99" t="str">
            <v>00-016A-8A1D</v>
          </cell>
          <cell r="C99" t="str">
            <v>~26</v>
          </cell>
          <cell r="D99" t="str">
            <v>G</v>
          </cell>
          <cell r="E99" t="str">
            <v>WGA</v>
          </cell>
          <cell r="F99" t="str">
            <v>Microcebus</v>
          </cell>
          <cell r="G99" t="str">
            <v>ganzhorni</v>
          </cell>
          <cell r="H99" t="str">
            <v>Mandena</v>
          </cell>
          <cell r="I99">
            <v>-25.1</v>
          </cell>
          <cell r="J99">
            <v>46.57</v>
          </cell>
          <cell r="K99" t="str">
            <v>G3</v>
          </cell>
          <cell r="L99" t="str">
            <v>ACAGATTC</v>
          </cell>
        </row>
        <row r="100">
          <cell r="A100" t="str">
            <v>mgan011_r01_p1h09</v>
          </cell>
          <cell r="B100" t="str">
            <v>00-016A-8EBC</v>
          </cell>
          <cell r="C100" t="str">
            <v>~24</v>
          </cell>
          <cell r="D100" t="str">
            <v>G</v>
          </cell>
          <cell r="E100" t="str">
            <v>WGA</v>
          </cell>
          <cell r="F100" t="str">
            <v>Microcebus</v>
          </cell>
          <cell r="G100" t="str">
            <v>ganzhorni</v>
          </cell>
          <cell r="H100" t="str">
            <v>Mandena</v>
          </cell>
          <cell r="I100">
            <v>-25.1</v>
          </cell>
          <cell r="J100">
            <v>46.57</v>
          </cell>
          <cell r="K100" t="str">
            <v>H9</v>
          </cell>
          <cell r="L100" t="str">
            <v>GACAGTGC</v>
          </cell>
        </row>
        <row r="101">
          <cell r="A101" t="str">
            <v>mgan012_r01_p3h03</v>
          </cell>
          <cell r="B101" t="str">
            <v>00-016B-A6DE</v>
          </cell>
          <cell r="C101" t="str">
            <v>~17</v>
          </cell>
          <cell r="D101" t="str">
            <v>G</v>
          </cell>
          <cell r="E101" t="str">
            <v>gDNA</v>
          </cell>
          <cell r="F101" t="str">
            <v>Microcebus</v>
          </cell>
          <cell r="G101" t="str">
            <v>ganzhorni</v>
          </cell>
          <cell r="H101" t="str">
            <v>Mandena</v>
          </cell>
          <cell r="I101">
            <v>-25.1</v>
          </cell>
          <cell r="J101">
            <v>46.57</v>
          </cell>
          <cell r="K101" t="str">
            <v>H3</v>
          </cell>
          <cell r="L101" t="str">
            <v>CCTAATCC</v>
          </cell>
        </row>
        <row r="102">
          <cell r="A102" t="str">
            <v>mgan013_r01_p1g12</v>
          </cell>
          <cell r="B102" t="str">
            <v>00-016B-A8F9</v>
          </cell>
          <cell r="C102" t="str">
            <v>~28</v>
          </cell>
          <cell r="D102" t="str">
            <v>G</v>
          </cell>
          <cell r="E102" t="str">
            <v>WGA</v>
          </cell>
          <cell r="F102" t="str">
            <v>Microcebus</v>
          </cell>
          <cell r="G102" t="str">
            <v>ganzhorni</v>
          </cell>
          <cell r="H102" t="str">
            <v>Mandena</v>
          </cell>
          <cell r="I102">
            <v>-25.1</v>
          </cell>
          <cell r="J102">
            <v>46.57</v>
          </cell>
          <cell r="K102" t="str">
            <v>G12</v>
          </cell>
          <cell r="L102" t="str">
            <v>CACCTTAC</v>
          </cell>
        </row>
        <row r="103">
          <cell r="A103" t="str">
            <v>mgan014_r01_p3a08</v>
          </cell>
          <cell r="B103" t="str">
            <v>00072854DC</v>
          </cell>
          <cell r="C103" t="str">
            <v>~17</v>
          </cell>
          <cell r="D103" t="str">
            <v>G</v>
          </cell>
          <cell r="E103" t="str">
            <v>gDNA</v>
          </cell>
          <cell r="F103" t="str">
            <v>Microcebus</v>
          </cell>
          <cell r="G103" t="str">
            <v>ganzhorni</v>
          </cell>
          <cell r="H103" t="str">
            <v>Mandena</v>
          </cell>
          <cell r="I103">
            <v>-25.1</v>
          </cell>
          <cell r="J103">
            <v>46.57</v>
          </cell>
          <cell r="K103" t="str">
            <v>A8</v>
          </cell>
          <cell r="L103" t="str">
            <v>ATGCCTAA</v>
          </cell>
        </row>
        <row r="104">
          <cell r="A104" t="str">
            <v>mgan015_r01_p3b02</v>
          </cell>
          <cell r="B104" t="str">
            <v>00072875E</v>
          </cell>
          <cell r="C104" t="str">
            <v>~16</v>
          </cell>
          <cell r="D104" t="str">
            <v>G</v>
          </cell>
          <cell r="E104" t="str">
            <v>gDNA</v>
          </cell>
          <cell r="F104" t="str">
            <v>Microcebus</v>
          </cell>
          <cell r="G104" t="str">
            <v>ganzhorni</v>
          </cell>
          <cell r="H104" t="str">
            <v>Mandena</v>
          </cell>
          <cell r="I104">
            <v>-25.1</v>
          </cell>
          <cell r="J104">
            <v>46.57</v>
          </cell>
          <cell r="K104" t="str">
            <v>B2</v>
          </cell>
          <cell r="L104" t="str">
            <v>AACCGAGA</v>
          </cell>
        </row>
        <row r="105">
          <cell r="A105" t="str">
            <v>mgan016_r01_p2d07</v>
          </cell>
          <cell r="B105" t="str">
            <v>0007289B19</v>
          </cell>
          <cell r="C105" t="str">
            <v>~17</v>
          </cell>
          <cell r="D105" t="str">
            <v>G</v>
          </cell>
          <cell r="E105" t="str">
            <v>gDNA</v>
          </cell>
          <cell r="F105" t="str">
            <v>Microcebus</v>
          </cell>
          <cell r="G105" t="str">
            <v>ganzhorni</v>
          </cell>
          <cell r="H105" t="str">
            <v>Mandena</v>
          </cell>
          <cell r="I105">
            <v>-25.1</v>
          </cell>
          <cell r="J105">
            <v>46.57</v>
          </cell>
          <cell r="K105" t="str">
            <v>D7</v>
          </cell>
          <cell r="L105" t="str">
            <v>CTCAATGA</v>
          </cell>
        </row>
        <row r="106">
          <cell r="A106" t="str">
            <v>mgan017_r01_p3c07</v>
          </cell>
          <cell r="B106" t="str">
            <v>00074C3B6F</v>
          </cell>
          <cell r="C106" t="str">
            <v>~17</v>
          </cell>
          <cell r="D106" t="str">
            <v>G</v>
          </cell>
          <cell r="E106" t="str">
            <v>gDNA</v>
          </cell>
          <cell r="F106" t="str">
            <v>Microcebus</v>
          </cell>
          <cell r="G106" t="str">
            <v>ganzhorni</v>
          </cell>
          <cell r="H106" t="str">
            <v>Mandena</v>
          </cell>
          <cell r="I106">
            <v>-25.1</v>
          </cell>
          <cell r="J106">
            <v>46.57</v>
          </cell>
          <cell r="K106" t="str">
            <v>C7</v>
          </cell>
          <cell r="L106" t="str">
            <v>CAAGACTA</v>
          </cell>
        </row>
        <row r="107">
          <cell r="A107" t="str">
            <v>mgan018_r01_p2b03</v>
          </cell>
          <cell r="B107" t="str">
            <v>00074C3F7D</v>
          </cell>
          <cell r="C107" t="str">
            <v>~17</v>
          </cell>
          <cell r="D107" t="str">
            <v>G</v>
          </cell>
          <cell r="E107" t="str">
            <v>gDNA</v>
          </cell>
          <cell r="F107" t="str">
            <v>Microcebus</v>
          </cell>
          <cell r="G107" t="str">
            <v>ganzhorni</v>
          </cell>
          <cell r="H107" t="str">
            <v>Mandena</v>
          </cell>
          <cell r="I107">
            <v>-25.1</v>
          </cell>
          <cell r="J107">
            <v>46.57</v>
          </cell>
          <cell r="K107" t="str">
            <v>B3</v>
          </cell>
          <cell r="L107" t="str">
            <v>AACGCTTA</v>
          </cell>
        </row>
        <row r="108">
          <cell r="A108" t="str">
            <v>mgan019_r01_p2e12</v>
          </cell>
          <cell r="B108" t="str">
            <v>00074C439B</v>
          </cell>
          <cell r="C108" t="str">
            <v>~17</v>
          </cell>
          <cell r="D108" t="str">
            <v>G</v>
          </cell>
          <cell r="E108" t="str">
            <v>gDNA</v>
          </cell>
          <cell r="F108" t="str">
            <v>Microcebus</v>
          </cell>
          <cell r="G108" t="str">
            <v>ganzhorni</v>
          </cell>
          <cell r="H108" t="str">
            <v>Mandena</v>
          </cell>
          <cell r="I108">
            <v>-25.1</v>
          </cell>
          <cell r="J108">
            <v>46.57</v>
          </cell>
          <cell r="K108" t="str">
            <v>E12</v>
          </cell>
          <cell r="L108" t="str">
            <v>TAGGATGA</v>
          </cell>
        </row>
        <row r="109">
          <cell r="A109" t="str">
            <v>mgan020_r01_p1h03</v>
          </cell>
          <cell r="B109" t="str">
            <v>00074C515B</v>
          </cell>
          <cell r="C109" t="str">
            <v>~17</v>
          </cell>
          <cell r="D109" t="str">
            <v>G</v>
          </cell>
          <cell r="E109" t="str">
            <v>gDNA</v>
          </cell>
          <cell r="F109" t="str">
            <v>Microcebus</v>
          </cell>
          <cell r="G109" t="str">
            <v>ganzhorni</v>
          </cell>
          <cell r="H109" t="str">
            <v>Mandena</v>
          </cell>
          <cell r="I109">
            <v>-25.1</v>
          </cell>
          <cell r="J109">
            <v>46.57</v>
          </cell>
          <cell r="K109" t="str">
            <v>H3</v>
          </cell>
          <cell r="L109" t="str">
            <v>CCTAATCC</v>
          </cell>
        </row>
        <row r="110">
          <cell r="A110" t="str">
            <v>mgan021_r01_p1h08</v>
          </cell>
          <cell r="B110" t="str">
            <v>00074C54EC</v>
          </cell>
          <cell r="C110" t="str">
            <v>~17</v>
          </cell>
          <cell r="D110" t="str">
            <v>G</v>
          </cell>
          <cell r="E110" t="str">
            <v>gDNA</v>
          </cell>
          <cell r="F110" t="str">
            <v>Microcebus</v>
          </cell>
          <cell r="G110" t="str">
            <v>ganzhorni</v>
          </cell>
          <cell r="H110" t="str">
            <v>Mandena</v>
          </cell>
          <cell r="I110">
            <v>-25.1</v>
          </cell>
          <cell r="J110">
            <v>46.57</v>
          </cell>
          <cell r="K110" t="str">
            <v>H8</v>
          </cell>
          <cell r="L110" t="str">
            <v>GAACAGGC</v>
          </cell>
        </row>
        <row r="111">
          <cell r="A111" t="str">
            <v>mgan022_r01_p2b12</v>
          </cell>
          <cell r="B111" t="str">
            <v>00074CHC59</v>
          </cell>
          <cell r="C111" t="str">
            <v>~17</v>
          </cell>
          <cell r="D111" t="str">
            <v>G</v>
          </cell>
          <cell r="E111" t="str">
            <v>gDNA</v>
          </cell>
          <cell r="F111" t="str">
            <v>Microcebus</v>
          </cell>
          <cell r="G111" t="str">
            <v>ganzhorni</v>
          </cell>
          <cell r="H111" t="str">
            <v>Mandena</v>
          </cell>
          <cell r="I111">
            <v>-25.1</v>
          </cell>
          <cell r="J111">
            <v>46.57</v>
          </cell>
          <cell r="K111" t="str">
            <v>B12</v>
          </cell>
          <cell r="L111" t="str">
            <v>AGAGTCAA</v>
          </cell>
        </row>
        <row r="112">
          <cell r="A112" t="str">
            <v>mgan023_r01_p1b08</v>
          </cell>
          <cell r="B112" t="str">
            <v>00074DDF32</v>
          </cell>
          <cell r="C112" t="str">
            <v>~13</v>
          </cell>
          <cell r="D112" t="str">
            <v>G</v>
          </cell>
          <cell r="E112" t="str">
            <v>WGA</v>
          </cell>
          <cell r="F112" t="str">
            <v>Microcebus</v>
          </cell>
          <cell r="G112" t="str">
            <v>ganzhorni</v>
          </cell>
          <cell r="H112" t="str">
            <v>Mandena</v>
          </cell>
          <cell r="I112">
            <v>-25.1</v>
          </cell>
          <cell r="J112">
            <v>46.57</v>
          </cell>
          <cell r="K112" t="str">
            <v>B8</v>
          </cell>
          <cell r="L112" t="str">
            <v>ACCTCCAA</v>
          </cell>
        </row>
        <row r="113">
          <cell r="A113" t="str">
            <v>mgri001_r01_p2d12</v>
          </cell>
          <cell r="B113" t="str">
            <v>JMR016</v>
          </cell>
          <cell r="C113" t="str">
            <v>~30</v>
          </cell>
          <cell r="D113" t="str">
            <v>G</v>
          </cell>
          <cell r="E113" t="str">
            <v>WGA</v>
          </cell>
          <cell r="F113" t="str">
            <v>Microcebus</v>
          </cell>
          <cell r="G113" t="str">
            <v>griseorufus</v>
          </cell>
          <cell r="H113" t="str">
            <v>Andrendahy</v>
          </cell>
          <cell r="I113">
            <v>-24.868333329999999</v>
          </cell>
          <cell r="J113">
            <v>46.39833333</v>
          </cell>
          <cell r="K113" t="str">
            <v>D12</v>
          </cell>
          <cell r="L113" t="str">
            <v>GAGCTGAA</v>
          </cell>
        </row>
        <row r="114">
          <cell r="A114" t="str">
            <v>mgri002_r01_p2g05</v>
          </cell>
          <cell r="B114" t="str">
            <v>JMR017</v>
          </cell>
          <cell r="C114" t="str">
            <v>~29</v>
          </cell>
          <cell r="D114" t="str">
            <v>G</v>
          </cell>
          <cell r="E114" t="str">
            <v>WGA</v>
          </cell>
          <cell r="F114" t="str">
            <v>Microcebus</v>
          </cell>
          <cell r="G114" t="str">
            <v>griseorufus</v>
          </cell>
          <cell r="H114" t="str">
            <v>Andrendahy</v>
          </cell>
          <cell r="I114">
            <v>-24.868333329999999</v>
          </cell>
          <cell r="J114">
            <v>46.39833333</v>
          </cell>
          <cell r="K114" t="str">
            <v>G5</v>
          </cell>
          <cell r="L114" t="str">
            <v>AGCACCTC</v>
          </cell>
        </row>
        <row r="115">
          <cell r="A115" t="str">
            <v>mgri003_r01_p1g09</v>
          </cell>
          <cell r="B115" t="str">
            <v>JMR019</v>
          </cell>
          <cell r="C115" t="str">
            <v>~21</v>
          </cell>
          <cell r="D115" t="str">
            <v>G</v>
          </cell>
          <cell r="E115" t="str">
            <v>WGA</v>
          </cell>
          <cell r="F115" t="str">
            <v>Microcebus</v>
          </cell>
          <cell r="G115" t="str">
            <v>griseorufus</v>
          </cell>
          <cell r="H115" t="str">
            <v>Andrendahy</v>
          </cell>
          <cell r="I115">
            <v>-24.868333329999999</v>
          </cell>
          <cell r="J115">
            <v>46.39833333</v>
          </cell>
          <cell r="K115" t="str">
            <v>G9</v>
          </cell>
          <cell r="L115" t="str">
            <v>ATCATTCC</v>
          </cell>
        </row>
        <row r="116">
          <cell r="A116" t="str">
            <v>mgri004_r01_p1h05</v>
          </cell>
          <cell r="B116" t="str">
            <v>JMR020</v>
          </cell>
          <cell r="C116" t="str">
            <v>~17</v>
          </cell>
          <cell r="D116" t="str">
            <v>G</v>
          </cell>
          <cell r="E116" t="str">
            <v>WGA</v>
          </cell>
          <cell r="F116" t="str">
            <v>Microcebus</v>
          </cell>
          <cell r="G116" t="str">
            <v>griseorufus</v>
          </cell>
          <cell r="H116" t="str">
            <v>Andrendahy</v>
          </cell>
          <cell r="I116">
            <v>-24.868333329999999</v>
          </cell>
          <cell r="J116">
            <v>46.39833333</v>
          </cell>
          <cell r="K116" t="str">
            <v>H5</v>
          </cell>
          <cell r="L116" t="str">
            <v>CGACACAC</v>
          </cell>
        </row>
        <row r="117">
          <cell r="A117" t="str">
            <v>mgri005_r01_p1d06</v>
          </cell>
          <cell r="B117" t="str">
            <v>JMR008</v>
          </cell>
          <cell r="C117" t="str">
            <v>~21</v>
          </cell>
          <cell r="D117" t="str">
            <v>G</v>
          </cell>
          <cell r="E117" t="str">
            <v>WGA</v>
          </cell>
          <cell r="F117" t="str">
            <v>Microcebus</v>
          </cell>
          <cell r="G117" t="str">
            <v>griseorufus</v>
          </cell>
          <cell r="H117" t="str">
            <v>Antabore</v>
          </cell>
          <cell r="I117">
            <v>-24.39833333</v>
          </cell>
          <cell r="J117">
            <v>43.846666669999998</v>
          </cell>
          <cell r="K117" t="str">
            <v>D6</v>
          </cell>
          <cell r="L117" t="str">
            <v>CGCATACA</v>
          </cell>
        </row>
        <row r="118">
          <cell r="A118" t="str">
            <v>mgri006_r01_p3f11</v>
          </cell>
          <cell r="B118" t="str">
            <v>JMR009</v>
          </cell>
          <cell r="C118" t="str">
            <v>~20</v>
          </cell>
          <cell r="D118" t="str">
            <v>G</v>
          </cell>
          <cell r="E118" t="str">
            <v>WGA</v>
          </cell>
          <cell r="F118" t="str">
            <v>Microcebus</v>
          </cell>
          <cell r="G118" t="str">
            <v>griseorufus</v>
          </cell>
          <cell r="H118" t="str">
            <v>Antabore</v>
          </cell>
          <cell r="I118">
            <v>-24.39833333</v>
          </cell>
          <cell r="J118">
            <v>43.846666669999998</v>
          </cell>
          <cell r="K118" t="str">
            <v>F11</v>
          </cell>
          <cell r="L118" t="str">
            <v>AAGGACAC</v>
          </cell>
        </row>
        <row r="119">
          <cell r="A119" t="str">
            <v>mgri007_r01_p3a07</v>
          </cell>
          <cell r="B119" t="str">
            <v>JMR010</v>
          </cell>
          <cell r="C119" t="str">
            <v>~21</v>
          </cell>
          <cell r="D119" t="str">
            <v>G</v>
          </cell>
          <cell r="E119" t="str">
            <v>WGA</v>
          </cell>
          <cell r="F119" t="str">
            <v>Microcebus</v>
          </cell>
          <cell r="G119" t="str">
            <v>griseorufus</v>
          </cell>
          <cell r="H119" t="str">
            <v>Antabore</v>
          </cell>
          <cell r="I119">
            <v>-24.39833333</v>
          </cell>
          <cell r="J119">
            <v>43.846666669999998</v>
          </cell>
          <cell r="K119" t="str">
            <v>A7</v>
          </cell>
          <cell r="L119" t="str">
            <v>CAGATCTG</v>
          </cell>
        </row>
        <row r="120">
          <cell r="A120" t="str">
            <v>mgri008_r01_p2c12</v>
          </cell>
          <cell r="B120" t="str">
            <v>JMR011</v>
          </cell>
          <cell r="C120" t="str">
            <v>~18</v>
          </cell>
          <cell r="D120" t="str">
            <v>G</v>
          </cell>
          <cell r="E120" t="str">
            <v>WGA</v>
          </cell>
          <cell r="F120" t="str">
            <v>Microcebus</v>
          </cell>
          <cell r="G120" t="str">
            <v>griseorufus</v>
          </cell>
          <cell r="H120" t="str">
            <v>Antabore</v>
          </cell>
          <cell r="I120">
            <v>-24.39833333</v>
          </cell>
          <cell r="J120">
            <v>43.846666669999998</v>
          </cell>
          <cell r="K120" t="str">
            <v>C12</v>
          </cell>
          <cell r="L120" t="str">
            <v>CCAGTTCA</v>
          </cell>
        </row>
        <row r="121">
          <cell r="A121" t="str">
            <v>mgri009_r01_p1h07</v>
          </cell>
          <cell r="B121" t="str">
            <v>0627-F223</v>
          </cell>
          <cell r="C121" t="str">
            <v>~43.2</v>
          </cell>
          <cell r="D121" t="str">
            <v>G</v>
          </cell>
          <cell r="E121" t="str">
            <v>gDNA</v>
          </cell>
          <cell r="F121" t="str">
            <v>Microcebus</v>
          </cell>
          <cell r="G121" t="str">
            <v>griseorufus</v>
          </cell>
          <cell r="H121" t="str">
            <v>Beza Mahafaly – site 1 – P1 – Gallery Forest</v>
          </cell>
          <cell r="I121">
            <v>-23.650849999999998</v>
          </cell>
          <cell r="J121">
            <v>44.63062</v>
          </cell>
          <cell r="K121" t="str">
            <v>H7</v>
          </cell>
          <cell r="L121" t="str">
            <v>CTAAGGTC</v>
          </cell>
        </row>
        <row r="122">
          <cell r="A122" t="str">
            <v>mgri010_r01_p2a06</v>
          </cell>
          <cell r="B122" t="str">
            <v>063B-CB7A</v>
          </cell>
          <cell r="C122" t="str">
            <v>~27.4</v>
          </cell>
          <cell r="D122" t="str">
            <v>G</v>
          </cell>
          <cell r="E122" t="str">
            <v>gDNA</v>
          </cell>
          <cell r="F122" t="str">
            <v>Microcebus</v>
          </cell>
          <cell r="G122" t="str">
            <v>griseorufus</v>
          </cell>
          <cell r="H122" t="str">
            <v>Beza Mahafaly – site 1 – P1 – Gallery Forest</v>
          </cell>
          <cell r="I122">
            <v>-23.650849999999998</v>
          </cell>
          <cell r="J122">
            <v>44.63062</v>
          </cell>
          <cell r="K122" t="str">
            <v>A6</v>
          </cell>
          <cell r="L122" t="str">
            <v>CGCTGATC</v>
          </cell>
        </row>
        <row r="123">
          <cell r="A123" t="str">
            <v>mgri011_r01_p1b11</v>
          </cell>
          <cell r="B123" t="str">
            <v>0659-A2C1</v>
          </cell>
          <cell r="C123" t="str">
            <v>~19.3</v>
          </cell>
          <cell r="D123" t="str">
            <v>G</v>
          </cell>
          <cell r="E123" t="str">
            <v>gDNA</v>
          </cell>
          <cell r="F123" t="str">
            <v>Microcebus</v>
          </cell>
          <cell r="G123" t="str">
            <v>griseorufus</v>
          </cell>
          <cell r="H123" t="str">
            <v>Beza Mahafaly – site 1 – P1 – Gallery Forest</v>
          </cell>
          <cell r="I123">
            <v>-23.650849999999998</v>
          </cell>
          <cell r="J123">
            <v>44.63062</v>
          </cell>
          <cell r="K123" t="str">
            <v>B11</v>
          </cell>
          <cell r="L123" t="str">
            <v>ACTATGCA</v>
          </cell>
        </row>
        <row r="124">
          <cell r="A124" t="str">
            <v>mgri012_r01_p3e11</v>
          </cell>
          <cell r="B124" t="str">
            <v>0659-B4A6</v>
          </cell>
          <cell r="C124" t="str">
            <v>~28.0</v>
          </cell>
          <cell r="D124" t="str">
            <v>G</v>
          </cell>
          <cell r="E124" t="str">
            <v>gDNA</v>
          </cell>
          <cell r="F124" t="str">
            <v>Microcebus</v>
          </cell>
          <cell r="G124" t="str">
            <v>griseorufus</v>
          </cell>
          <cell r="H124" t="str">
            <v>Beza Mahafaly – site 1 – P1 – Gallery Forest</v>
          </cell>
          <cell r="I124">
            <v>-23.650849999999998</v>
          </cell>
          <cell r="J124">
            <v>44.63062</v>
          </cell>
          <cell r="K124" t="str">
            <v>E11</v>
          </cell>
          <cell r="L124" t="str">
            <v>GTGTTCTA</v>
          </cell>
        </row>
        <row r="125">
          <cell r="A125" t="str">
            <v>mgri013_r01_p2c10</v>
          </cell>
          <cell r="B125" t="str">
            <v>0659-C153</v>
          </cell>
          <cell r="C125" t="str">
            <v>~14.8</v>
          </cell>
          <cell r="D125" t="str">
            <v>G</v>
          </cell>
          <cell r="E125" t="str">
            <v>gDNA</v>
          </cell>
          <cell r="F125" t="str">
            <v>Microcebus</v>
          </cell>
          <cell r="G125" t="str">
            <v>griseorufus</v>
          </cell>
          <cell r="H125" t="str">
            <v>Beza Mahafaly – site 1 – P1 – Gallery Forest</v>
          </cell>
          <cell r="I125">
            <v>-23.650849999999998</v>
          </cell>
          <cell r="J125">
            <v>44.63062</v>
          </cell>
          <cell r="K125" t="str">
            <v>C10</v>
          </cell>
          <cell r="L125" t="str">
            <v>CAGCGTTA</v>
          </cell>
        </row>
        <row r="126">
          <cell r="A126" t="str">
            <v>mgri014_r01_p1b05</v>
          </cell>
          <cell r="B126" t="str">
            <v>0659-CD62</v>
          </cell>
          <cell r="C126" t="str">
            <v>~21.6</v>
          </cell>
          <cell r="D126" t="str">
            <v>G</v>
          </cell>
          <cell r="E126" t="str">
            <v>gDNA</v>
          </cell>
          <cell r="F126" t="str">
            <v>Microcebus</v>
          </cell>
          <cell r="G126" t="str">
            <v>griseorufus</v>
          </cell>
          <cell r="H126" t="str">
            <v>Beza Mahafaly – site 1 – P1 – Gallery Forest</v>
          </cell>
          <cell r="I126">
            <v>-23.650849999999998</v>
          </cell>
          <cell r="J126">
            <v>44.63062</v>
          </cell>
          <cell r="K126" t="str">
            <v>B5</v>
          </cell>
          <cell r="L126" t="str">
            <v>AAGGTACA</v>
          </cell>
        </row>
        <row r="127">
          <cell r="A127" t="str">
            <v>mgri015_r01_p3a03</v>
          </cell>
          <cell r="B127" t="str">
            <v>0659-D2FC</v>
          </cell>
          <cell r="C127" t="str">
            <v>~15.6</v>
          </cell>
          <cell r="D127" t="str">
            <v>G</v>
          </cell>
          <cell r="E127" t="str">
            <v>gDNA</v>
          </cell>
          <cell r="F127" t="str">
            <v>Microcebus</v>
          </cell>
          <cell r="G127" t="str">
            <v>griseorufus</v>
          </cell>
          <cell r="H127" t="str">
            <v>Beza Mahafaly – site 1 – P1 – Gallery Forest</v>
          </cell>
          <cell r="I127">
            <v>-23.650849999999998</v>
          </cell>
          <cell r="J127">
            <v>44.63062</v>
          </cell>
          <cell r="K127" t="str">
            <v>A3</v>
          </cell>
          <cell r="L127" t="str">
            <v>ACATTGGC</v>
          </cell>
        </row>
        <row r="128">
          <cell r="A128" t="str">
            <v>mgri016_r01_p2g11</v>
          </cell>
          <cell r="B128" t="str">
            <v>0659-DD92</v>
          </cell>
          <cell r="C128" t="str">
            <v>~21.7</v>
          </cell>
          <cell r="D128" t="str">
            <v>G</v>
          </cell>
          <cell r="E128" t="str">
            <v>gDNA</v>
          </cell>
          <cell r="F128" t="str">
            <v>Microcebus</v>
          </cell>
          <cell r="G128" t="str">
            <v>griseorufus</v>
          </cell>
          <cell r="H128" t="str">
            <v>Beza Mahafaly – site 1 – P1 – Gallery Forest</v>
          </cell>
          <cell r="I128">
            <v>-23.650849999999998</v>
          </cell>
          <cell r="J128">
            <v>44.63062</v>
          </cell>
          <cell r="K128" t="str">
            <v>G11</v>
          </cell>
          <cell r="L128" t="str">
            <v>CAAGGAGC</v>
          </cell>
        </row>
        <row r="129">
          <cell r="A129" t="str">
            <v>mgri017_r01_p2a07</v>
          </cell>
          <cell r="B129" t="str">
            <v>065A-2BF6</v>
          </cell>
          <cell r="C129" t="str">
            <v>~16.5</v>
          </cell>
          <cell r="D129" t="str">
            <v>G</v>
          </cell>
          <cell r="E129" t="str">
            <v>gDNA</v>
          </cell>
          <cell r="F129" t="str">
            <v>Microcebus</v>
          </cell>
          <cell r="G129" t="str">
            <v>griseorufus</v>
          </cell>
          <cell r="H129" t="str">
            <v>Beza Mahafaly – site 1 – P1 – Gallery Forest</v>
          </cell>
          <cell r="I129">
            <v>-23.650849999999998</v>
          </cell>
          <cell r="J129">
            <v>44.63062</v>
          </cell>
          <cell r="K129" t="str">
            <v>A7</v>
          </cell>
          <cell r="L129" t="str">
            <v>CAGATCTG</v>
          </cell>
        </row>
        <row r="130">
          <cell r="A130" t="str">
            <v>mgri018_r01_p3e01</v>
          </cell>
          <cell r="B130" t="str">
            <v>063B-EBF2</v>
          </cell>
          <cell r="C130" t="str">
            <v>~28.3</v>
          </cell>
          <cell r="D130" t="str">
            <v>G</v>
          </cell>
          <cell r="E130" t="str">
            <v>gDNA</v>
          </cell>
          <cell r="F130" t="str">
            <v>Microcebus</v>
          </cell>
          <cell r="G130" t="str">
            <v>griseorufus</v>
          </cell>
          <cell r="H130" t="str">
            <v>Beza Mahafaly – site 2 – P3 – Ihazoara Forest</v>
          </cell>
          <cell r="I130">
            <v>-23.684930000000001</v>
          </cell>
          <cell r="J130">
            <v>44.632980000000003</v>
          </cell>
          <cell r="K130" t="str">
            <v>E1</v>
          </cell>
          <cell r="L130" t="str">
            <v>GATAGACA</v>
          </cell>
        </row>
        <row r="131">
          <cell r="A131" t="str">
            <v>mgri019_r01_p3c10</v>
          </cell>
          <cell r="B131" t="str">
            <v>063C-0BC5</v>
          </cell>
          <cell r="C131" t="str">
            <v>~33.4</v>
          </cell>
          <cell r="D131" t="str">
            <v>G</v>
          </cell>
          <cell r="E131" t="str">
            <v>gDNA</v>
          </cell>
          <cell r="F131" t="str">
            <v>Microcebus</v>
          </cell>
          <cell r="G131" t="str">
            <v>griseorufus</v>
          </cell>
          <cell r="H131" t="str">
            <v>Beza Mahafaly – site 2 – P3 – Ihazoara Forest</v>
          </cell>
          <cell r="I131">
            <v>-23.684930000000001</v>
          </cell>
          <cell r="J131">
            <v>44.632980000000003</v>
          </cell>
          <cell r="K131" t="str">
            <v>C10</v>
          </cell>
          <cell r="L131" t="str">
            <v>CAGCGTTA</v>
          </cell>
        </row>
        <row r="132">
          <cell r="A132" t="str">
            <v>mgri020_r01_p1a06</v>
          </cell>
          <cell r="B132" t="str">
            <v>0652-8660</v>
          </cell>
          <cell r="C132" t="str">
            <v>~15.6</v>
          </cell>
          <cell r="D132" t="str">
            <v>G</v>
          </cell>
          <cell r="E132" t="str">
            <v>gDNA</v>
          </cell>
          <cell r="F132" t="str">
            <v>Microcebus</v>
          </cell>
          <cell r="G132" t="str">
            <v>griseorufus</v>
          </cell>
          <cell r="H132" t="str">
            <v>Beza Mahafaly – site 2 – P3 – Ihazoara Forest</v>
          </cell>
          <cell r="I132">
            <v>-23.684930000000001</v>
          </cell>
          <cell r="J132">
            <v>44.632980000000003</v>
          </cell>
          <cell r="K132" t="str">
            <v>A6</v>
          </cell>
          <cell r="L132" t="str">
            <v>CGCTGATC</v>
          </cell>
        </row>
        <row r="133">
          <cell r="A133" t="str">
            <v>mgri021_r01_p1b04</v>
          </cell>
          <cell r="B133" t="str">
            <v>0652-88E2</v>
          </cell>
          <cell r="C133" t="str">
            <v>~20.1</v>
          </cell>
          <cell r="D133" t="str">
            <v>G</v>
          </cell>
          <cell r="E133" t="str">
            <v>gDNA</v>
          </cell>
          <cell r="F133" t="str">
            <v>Microcebus</v>
          </cell>
          <cell r="G133" t="str">
            <v>griseorufus</v>
          </cell>
          <cell r="H133" t="str">
            <v>Beza Mahafaly – site 2 – P3 – Ihazoara Forest</v>
          </cell>
          <cell r="I133">
            <v>-23.684930000000001</v>
          </cell>
          <cell r="J133">
            <v>44.632980000000003</v>
          </cell>
          <cell r="K133" t="str">
            <v>B4</v>
          </cell>
          <cell r="L133" t="str">
            <v>AAGACGGA</v>
          </cell>
        </row>
        <row r="134">
          <cell r="A134" t="str">
            <v>mgri022_r01_p1e02</v>
          </cell>
          <cell r="B134" t="str">
            <v>0659-98ED</v>
          </cell>
          <cell r="C134" t="str">
            <v>~27.3</v>
          </cell>
          <cell r="D134" t="str">
            <v>G</v>
          </cell>
          <cell r="E134" t="str">
            <v>gDNA</v>
          </cell>
          <cell r="F134" t="str">
            <v>Microcebus</v>
          </cell>
          <cell r="G134" t="str">
            <v>griseorufus</v>
          </cell>
          <cell r="H134" t="str">
            <v>Beza Mahafaly – site 2 – P3 – Ihazoara Forest</v>
          </cell>
          <cell r="I134">
            <v>-23.684930000000001</v>
          </cell>
          <cell r="J134">
            <v>44.632980000000003</v>
          </cell>
          <cell r="K134" t="str">
            <v>E2</v>
          </cell>
          <cell r="L134" t="str">
            <v>GCCACATA</v>
          </cell>
        </row>
        <row r="135">
          <cell r="A135" t="str">
            <v>mgri022_r01_p3a01</v>
          </cell>
          <cell r="B135" t="str">
            <v>0659-98ED</v>
          </cell>
          <cell r="C135" t="str">
            <v>~27.3</v>
          </cell>
          <cell r="D135" t="str">
            <v>G</v>
          </cell>
          <cell r="E135" t="str">
            <v>gDNA</v>
          </cell>
          <cell r="F135" t="str">
            <v>Microcebus</v>
          </cell>
          <cell r="G135" t="str">
            <v>griseorufus</v>
          </cell>
          <cell r="H135" t="str">
            <v>Beza Mahafaly – site 2 – P3 – Ihazoara Forest</v>
          </cell>
          <cell r="I135">
            <v>-23.684930000000001</v>
          </cell>
          <cell r="J135">
            <v>44.632980000000003</v>
          </cell>
          <cell r="K135" t="str">
            <v>A1</v>
          </cell>
          <cell r="L135" t="str">
            <v>ACAAGCTA</v>
          </cell>
        </row>
        <row r="136">
          <cell r="A136" t="str">
            <v>mgri023_r01_p1f09</v>
          </cell>
          <cell r="B136" t="str">
            <v>0659-A03D</v>
          </cell>
          <cell r="C136" t="str">
            <v>~17.0</v>
          </cell>
          <cell r="D136" t="str">
            <v>G</v>
          </cell>
          <cell r="E136" t="str">
            <v>gDNA</v>
          </cell>
          <cell r="F136" t="str">
            <v>Microcebus</v>
          </cell>
          <cell r="G136" t="str">
            <v>griseorufus</v>
          </cell>
          <cell r="H136" t="str">
            <v>Beza Mahafaly – site 2 – P3 – Ihazoara Forest</v>
          </cell>
          <cell r="I136">
            <v>-23.684930000000001</v>
          </cell>
          <cell r="J136">
            <v>44.632980000000003</v>
          </cell>
          <cell r="K136" t="str">
            <v>F9</v>
          </cell>
          <cell r="L136" t="str">
            <v>AACTCACC</v>
          </cell>
        </row>
        <row r="137">
          <cell r="A137" t="str">
            <v>mgri023_r01_p3e08</v>
          </cell>
          <cell r="B137" t="str">
            <v>0659-A03D</v>
          </cell>
          <cell r="C137" t="str">
            <v>~17.0</v>
          </cell>
          <cell r="D137" t="str">
            <v>G</v>
          </cell>
          <cell r="E137" t="str">
            <v>gDNA</v>
          </cell>
          <cell r="F137" t="str">
            <v>Microcebus</v>
          </cell>
          <cell r="G137" t="str">
            <v>griseorufus</v>
          </cell>
          <cell r="H137" t="str">
            <v>Beza Mahafaly – site 2 – P3 – Ihazoara Forest</v>
          </cell>
          <cell r="I137">
            <v>-23.684930000000001</v>
          </cell>
          <cell r="J137">
            <v>44.632980000000003</v>
          </cell>
          <cell r="K137" t="str">
            <v>E8</v>
          </cell>
          <cell r="L137" t="str">
            <v>GTACGCAA</v>
          </cell>
        </row>
        <row r="138">
          <cell r="A138" t="str">
            <v>mgri024_r01_p3g06</v>
          </cell>
          <cell r="B138" t="str">
            <v>0659-B39E</v>
          </cell>
          <cell r="C138" t="str">
            <v>~41.8</v>
          </cell>
          <cell r="D138" t="str">
            <v>G</v>
          </cell>
          <cell r="E138" t="str">
            <v>gDNA</v>
          </cell>
          <cell r="F138" t="str">
            <v>Microcebus</v>
          </cell>
          <cell r="G138" t="str">
            <v>griseorufus</v>
          </cell>
          <cell r="H138" t="str">
            <v>Beza Mahafaly – site 2 – P3 – Ihazoara Forest</v>
          </cell>
          <cell r="I138">
            <v>-23.684930000000001</v>
          </cell>
          <cell r="J138">
            <v>44.632980000000003</v>
          </cell>
          <cell r="K138" t="str">
            <v>G6</v>
          </cell>
          <cell r="L138" t="str">
            <v>AGCCATGC</v>
          </cell>
        </row>
        <row r="139">
          <cell r="A139" t="str">
            <v>mgri025_r01_p1f06</v>
          </cell>
          <cell r="B139" t="str">
            <v>065A-1BB5</v>
          </cell>
          <cell r="C139" t="str">
            <v>~31.1</v>
          </cell>
          <cell r="D139" t="str">
            <v>G</v>
          </cell>
          <cell r="E139" t="str">
            <v>gDNA</v>
          </cell>
          <cell r="F139" t="str">
            <v>Microcebus</v>
          </cell>
          <cell r="G139" t="str">
            <v>griseorufus</v>
          </cell>
          <cell r="H139" t="str">
            <v>Beza Mahafaly – site 2 – P3 – Ihazoara Forest</v>
          </cell>
          <cell r="I139">
            <v>-23.684930000000001</v>
          </cell>
          <cell r="J139">
            <v>44.632980000000003</v>
          </cell>
          <cell r="K139" t="str">
            <v>F6</v>
          </cell>
          <cell r="L139" t="str">
            <v>TGGCTTCA</v>
          </cell>
        </row>
        <row r="140">
          <cell r="A140" t="str">
            <v>mgri026_r01_p2b07</v>
          </cell>
          <cell r="B140" t="str">
            <v>065A-1F0B</v>
          </cell>
          <cell r="C140" t="str">
            <v>~13.1</v>
          </cell>
          <cell r="D140" t="str">
            <v>G</v>
          </cell>
          <cell r="E140" t="str">
            <v>gDNA</v>
          </cell>
          <cell r="F140" t="str">
            <v>Microcebus</v>
          </cell>
          <cell r="G140" t="str">
            <v>griseorufus</v>
          </cell>
          <cell r="H140" t="str">
            <v>Beza Mahafaly – site 2 – P3 – Ihazoara Forest</v>
          </cell>
          <cell r="I140">
            <v>-23.684930000000001</v>
          </cell>
          <cell r="J140">
            <v>44.632980000000003</v>
          </cell>
          <cell r="K140" t="str">
            <v>B7</v>
          </cell>
          <cell r="L140" t="str">
            <v>ACAGCAGA</v>
          </cell>
        </row>
        <row r="141">
          <cell r="A141" t="str">
            <v>mgri027_r01_p2a09</v>
          </cell>
          <cell r="B141" t="str">
            <v>0638-16C2</v>
          </cell>
          <cell r="C141" t="str">
            <v>~23.7</v>
          </cell>
          <cell r="D141" t="str">
            <v>G</v>
          </cell>
          <cell r="E141" t="str">
            <v>gDNA</v>
          </cell>
          <cell r="F141" t="str">
            <v>Microcebus</v>
          </cell>
          <cell r="G141" t="str">
            <v>griseorufus</v>
          </cell>
          <cell r="H141" t="str">
            <v>Beza Mahafaly – site 3 – P2 – Spiny Forest</v>
          </cell>
          <cell r="I141">
            <v>-23.680129999999998</v>
          </cell>
          <cell r="J141">
            <v>44.583129999999997</v>
          </cell>
          <cell r="K141" t="str">
            <v>A9</v>
          </cell>
          <cell r="L141" t="str">
            <v>CTGTAGCC</v>
          </cell>
        </row>
        <row r="142">
          <cell r="A142" t="str">
            <v>mgri028_r01_p1e05</v>
          </cell>
          <cell r="B142" t="str">
            <v>063B-D3CC</v>
          </cell>
          <cell r="C142" t="str">
            <v>~8.8</v>
          </cell>
          <cell r="D142" t="str">
            <v>G</v>
          </cell>
          <cell r="E142" t="str">
            <v>gDNA</v>
          </cell>
          <cell r="F142" t="str">
            <v>Microcebus</v>
          </cell>
          <cell r="G142" t="str">
            <v>griseorufus</v>
          </cell>
          <cell r="H142" t="str">
            <v>Beza Mahafaly – site 3 – P2 – Spiny Forest</v>
          </cell>
          <cell r="I142">
            <v>-23.680129999999998</v>
          </cell>
          <cell r="J142">
            <v>44.583129999999997</v>
          </cell>
          <cell r="K142" t="str">
            <v>E5</v>
          </cell>
          <cell r="L142" t="str">
            <v>GCTCGGTA</v>
          </cell>
        </row>
        <row r="143">
          <cell r="A143" t="str">
            <v>mgri029_r01_p3a05</v>
          </cell>
          <cell r="B143" t="str">
            <v>0658-5690</v>
          </cell>
          <cell r="C143" t="str">
            <v>~22.8</v>
          </cell>
          <cell r="D143" t="str">
            <v>G</v>
          </cell>
          <cell r="E143" t="str">
            <v>gDNA</v>
          </cell>
          <cell r="F143" t="str">
            <v>Microcebus</v>
          </cell>
          <cell r="G143" t="str">
            <v>griseorufus</v>
          </cell>
          <cell r="H143" t="str">
            <v>Beza Mahafaly – site 3 – P2 – Spiny Forest</v>
          </cell>
          <cell r="I143">
            <v>-23.680129999999998</v>
          </cell>
          <cell r="J143">
            <v>44.583129999999997</v>
          </cell>
          <cell r="K143" t="str">
            <v>A5</v>
          </cell>
          <cell r="L143" t="str">
            <v>AACGTGAT</v>
          </cell>
        </row>
        <row r="144">
          <cell r="A144" t="str">
            <v>mgri030_r01_p2b04</v>
          </cell>
          <cell r="B144" t="str">
            <v>0658-F861</v>
          </cell>
          <cell r="C144" t="str">
            <v>~14.9</v>
          </cell>
          <cell r="D144" t="str">
            <v>G</v>
          </cell>
          <cell r="E144" t="str">
            <v>gDNA</v>
          </cell>
          <cell r="F144" t="str">
            <v>Microcebus</v>
          </cell>
          <cell r="G144" t="str">
            <v>griseorufus</v>
          </cell>
          <cell r="H144" t="str">
            <v>Beza Mahafaly – site 3 – P2 – Spiny Forest</v>
          </cell>
          <cell r="I144">
            <v>-23.680129999999998</v>
          </cell>
          <cell r="J144">
            <v>44.583129999999997</v>
          </cell>
          <cell r="K144" t="str">
            <v>B4</v>
          </cell>
          <cell r="L144" t="str">
            <v>AAGACGGA</v>
          </cell>
        </row>
        <row r="145">
          <cell r="A145" t="str">
            <v>mgri031_r01_p2b10</v>
          </cell>
          <cell r="B145" t="str">
            <v>0659-9127</v>
          </cell>
          <cell r="C145" t="str">
            <v>~39.2</v>
          </cell>
          <cell r="D145" t="str">
            <v>G</v>
          </cell>
          <cell r="E145" t="str">
            <v>gDNA</v>
          </cell>
          <cell r="F145" t="str">
            <v>Microcebus</v>
          </cell>
          <cell r="G145" t="str">
            <v>griseorufus</v>
          </cell>
          <cell r="H145" t="str">
            <v>Beza Mahafaly – site 3 – P2 – Spiny Forest</v>
          </cell>
          <cell r="I145">
            <v>-23.680129999999998</v>
          </cell>
          <cell r="J145">
            <v>44.583129999999997</v>
          </cell>
          <cell r="K145" t="str">
            <v>B10</v>
          </cell>
          <cell r="L145" t="str">
            <v>ACGTATCA</v>
          </cell>
        </row>
        <row r="146">
          <cell r="A146" t="str">
            <v>mgri032_r01_p1d10</v>
          </cell>
          <cell r="B146" t="str">
            <v>0659-C2CB</v>
          </cell>
          <cell r="C146" t="str">
            <v>~14.0</v>
          </cell>
          <cell r="D146" t="str">
            <v>G</v>
          </cell>
          <cell r="E146" t="str">
            <v>gDNA</v>
          </cell>
          <cell r="F146" t="str">
            <v>Microcebus</v>
          </cell>
          <cell r="G146" t="str">
            <v>griseorufus</v>
          </cell>
          <cell r="H146" t="str">
            <v>Beza Mahafaly – site 3 – P2 – Spiny Forest</v>
          </cell>
          <cell r="I146">
            <v>-23.680129999999998</v>
          </cell>
          <cell r="J146">
            <v>44.583129999999997</v>
          </cell>
          <cell r="K146" t="str">
            <v>D10</v>
          </cell>
          <cell r="L146" t="str">
            <v>GAATCTGA</v>
          </cell>
        </row>
        <row r="147">
          <cell r="A147" t="str">
            <v>mgri033_r01_p2c02</v>
          </cell>
          <cell r="B147" t="str">
            <v>0659-D74D</v>
          </cell>
          <cell r="C147" t="str">
            <v>~19.6</v>
          </cell>
          <cell r="D147" t="str">
            <v>G</v>
          </cell>
          <cell r="E147" t="str">
            <v>gDNA</v>
          </cell>
          <cell r="F147" t="str">
            <v>Microcebus</v>
          </cell>
          <cell r="G147" t="str">
            <v>griseorufus</v>
          </cell>
          <cell r="H147" t="str">
            <v>Beza Mahafaly – site 3 – P2 – Spiny Forest</v>
          </cell>
          <cell r="I147">
            <v>-23.680129999999998</v>
          </cell>
          <cell r="J147">
            <v>44.583129999999997</v>
          </cell>
          <cell r="K147" t="str">
            <v>C2</v>
          </cell>
          <cell r="L147" t="str">
            <v>AGCAGGAA</v>
          </cell>
        </row>
        <row r="148">
          <cell r="A148" t="str">
            <v>mgri034_r01_p2g08</v>
          </cell>
          <cell r="B148" t="str">
            <v>0659-D806</v>
          </cell>
          <cell r="C148" t="str">
            <v>~36.0</v>
          </cell>
          <cell r="D148" t="str">
            <v>G</v>
          </cell>
          <cell r="E148" t="str">
            <v>gDNA</v>
          </cell>
          <cell r="F148" t="str">
            <v>Microcebus</v>
          </cell>
          <cell r="G148" t="str">
            <v>griseorufus</v>
          </cell>
          <cell r="H148" t="str">
            <v>Beza Mahafaly – site 3 – P2 – Spiny Forest</v>
          </cell>
          <cell r="I148">
            <v>-23.680129999999998</v>
          </cell>
          <cell r="J148">
            <v>44.583129999999997</v>
          </cell>
          <cell r="K148" t="str">
            <v>G8</v>
          </cell>
          <cell r="L148" t="str">
            <v>ATAGCGAC</v>
          </cell>
        </row>
        <row r="149">
          <cell r="A149" t="str">
            <v>mgri035_r01_p1g05</v>
          </cell>
          <cell r="B149" t="str">
            <v>0659-F3DA</v>
          </cell>
          <cell r="C149" t="str">
            <v>~14.2</v>
          </cell>
          <cell r="D149" t="str">
            <v>G</v>
          </cell>
          <cell r="E149" t="str">
            <v>gDNA</v>
          </cell>
          <cell r="F149" t="str">
            <v>Microcebus</v>
          </cell>
          <cell r="G149" t="str">
            <v>griseorufus</v>
          </cell>
          <cell r="H149" t="str">
            <v>Beza Mahafaly – site 3 – P2 – Spiny Forest</v>
          </cell>
          <cell r="I149">
            <v>-23.680129999999998</v>
          </cell>
          <cell r="J149">
            <v>44.583129999999997</v>
          </cell>
          <cell r="K149" t="str">
            <v>G5</v>
          </cell>
          <cell r="L149" t="str">
            <v>AGCACCTC</v>
          </cell>
        </row>
        <row r="150">
          <cell r="A150" t="str">
            <v>mgri036_r01_p3g11</v>
          </cell>
          <cell r="B150" t="str">
            <v>JMR023</v>
          </cell>
          <cell r="C150" t="str">
            <v>~18</v>
          </cell>
          <cell r="D150" t="str">
            <v>G</v>
          </cell>
          <cell r="E150" t="str">
            <v>WGA</v>
          </cell>
          <cell r="F150" t="str">
            <v>Microcebus</v>
          </cell>
          <cell r="G150" t="str">
            <v>griseorufus</v>
          </cell>
          <cell r="H150" t="str">
            <v>Mahavelo</v>
          </cell>
          <cell r="I150">
            <v>-24.758333329999999</v>
          </cell>
          <cell r="J150">
            <v>46.151666669999997</v>
          </cell>
          <cell r="K150" t="str">
            <v>G11</v>
          </cell>
          <cell r="L150" t="str">
            <v>CAAGGAGC</v>
          </cell>
        </row>
        <row r="151">
          <cell r="A151" t="str">
            <v>mgri037_r01_p2d02</v>
          </cell>
          <cell r="B151" t="str">
            <v>JMR007</v>
          </cell>
          <cell r="C151" t="str">
            <v>~21</v>
          </cell>
          <cell r="D151" t="str">
            <v>G</v>
          </cell>
          <cell r="E151" t="str">
            <v>WGA</v>
          </cell>
          <cell r="F151" t="str">
            <v>Microcebus</v>
          </cell>
          <cell r="G151" t="str">
            <v>griseorufus</v>
          </cell>
          <cell r="H151" t="str">
            <v>Tongaenoro</v>
          </cell>
          <cell r="I151">
            <v>-24.736666670000002</v>
          </cell>
          <cell r="J151">
            <v>44.03</v>
          </cell>
          <cell r="K151" t="str">
            <v>D2</v>
          </cell>
          <cell r="L151" t="str">
            <v>CCGTGAGA</v>
          </cell>
        </row>
        <row r="152">
          <cell r="A152" t="str">
            <v>mgri038_r01_p2h10</v>
          </cell>
          <cell r="B152" t="str">
            <v>000611A36D</v>
          </cell>
          <cell r="C152" t="str">
            <v>~18</v>
          </cell>
          <cell r="D152" t="str">
            <v>G</v>
          </cell>
          <cell r="E152" t="str">
            <v>WGA</v>
          </cell>
          <cell r="F152" t="str">
            <v>Microcebus</v>
          </cell>
          <cell r="G152" t="str">
            <v>griseorufus</v>
          </cell>
          <cell r="H152" t="str">
            <v>Tsimanampetsotsa</v>
          </cell>
          <cell r="I152" t="str">
            <v>*</v>
          </cell>
          <cell r="J152" t="str">
            <v>*</v>
          </cell>
          <cell r="K152" t="str">
            <v>H10</v>
          </cell>
          <cell r="L152" t="str">
            <v>GAGTTAGC</v>
          </cell>
        </row>
        <row r="153">
          <cell r="A153" t="str">
            <v>mgri039_r01_p2g07</v>
          </cell>
          <cell r="B153" t="str">
            <v>000611B1EF</v>
          </cell>
          <cell r="C153" t="str">
            <v>~14</v>
          </cell>
          <cell r="D153" t="str">
            <v>G</v>
          </cell>
          <cell r="E153" t="str">
            <v>gDNA</v>
          </cell>
          <cell r="F153" t="str">
            <v>Microcebus</v>
          </cell>
          <cell r="G153" t="str">
            <v>griseorufus</v>
          </cell>
          <cell r="H153" t="str">
            <v>Tsimanampetsotsa</v>
          </cell>
          <cell r="I153" t="str">
            <v>*</v>
          </cell>
          <cell r="J153" t="str">
            <v>*</v>
          </cell>
          <cell r="K153" t="str">
            <v>G7</v>
          </cell>
          <cell r="L153" t="str">
            <v>AGGCTAAC</v>
          </cell>
        </row>
        <row r="154">
          <cell r="A154" t="str">
            <v>mgri040_r01_p2f01</v>
          </cell>
          <cell r="B154" t="str">
            <v>000611B575</v>
          </cell>
          <cell r="C154" t="str">
            <v>~15</v>
          </cell>
          <cell r="D154" t="str">
            <v>G</v>
          </cell>
          <cell r="E154" t="str">
            <v>gDNA</v>
          </cell>
          <cell r="F154" t="str">
            <v>Microcebus</v>
          </cell>
          <cell r="G154" t="str">
            <v>griseorufus</v>
          </cell>
          <cell r="H154" t="str">
            <v>Tsimanampetsotsa</v>
          </cell>
          <cell r="I154" t="str">
            <v>*</v>
          </cell>
          <cell r="J154" t="str">
            <v>*</v>
          </cell>
          <cell r="K154" t="str">
            <v>F1</v>
          </cell>
          <cell r="L154" t="str">
            <v>TATCAGCA</v>
          </cell>
        </row>
        <row r="155">
          <cell r="A155" t="str">
            <v>mgri041_r01_p2c04</v>
          </cell>
          <cell r="B155" t="str">
            <v>000611C0E8</v>
          </cell>
          <cell r="C155" t="str">
            <v>~21</v>
          </cell>
          <cell r="D155" t="str">
            <v>G</v>
          </cell>
          <cell r="E155" t="str">
            <v>WGA</v>
          </cell>
          <cell r="F155" t="str">
            <v>Microcebus</v>
          </cell>
          <cell r="G155" t="str">
            <v>griseorufus</v>
          </cell>
          <cell r="H155" t="str">
            <v>Tsimanampetsotsa</v>
          </cell>
          <cell r="I155" t="str">
            <v>*</v>
          </cell>
          <cell r="J155" t="str">
            <v>*</v>
          </cell>
          <cell r="K155" t="str">
            <v>C4</v>
          </cell>
          <cell r="L155" t="str">
            <v>ATCCTGTA</v>
          </cell>
        </row>
        <row r="156">
          <cell r="A156" t="str">
            <v>mgri042_r01_p2f10</v>
          </cell>
          <cell r="B156" t="str">
            <v>000611CA5E</v>
          </cell>
          <cell r="C156" t="str">
            <v>~18</v>
          </cell>
          <cell r="D156" t="str">
            <v>G</v>
          </cell>
          <cell r="E156" t="str">
            <v>WGA</v>
          </cell>
          <cell r="F156" t="str">
            <v>Microcebus</v>
          </cell>
          <cell r="G156" t="str">
            <v>griseorufus</v>
          </cell>
          <cell r="H156" t="str">
            <v>Tsimanampetsotsa</v>
          </cell>
          <cell r="I156" t="str">
            <v>*</v>
          </cell>
          <cell r="J156" t="str">
            <v>*</v>
          </cell>
          <cell r="K156" t="str">
            <v>F10</v>
          </cell>
          <cell r="L156" t="str">
            <v>AAGAGATC</v>
          </cell>
        </row>
        <row r="157">
          <cell r="A157" t="str">
            <v>mgri043_r01_p1g06</v>
          </cell>
          <cell r="B157" t="str">
            <v>00063932CD</v>
          </cell>
          <cell r="C157" t="str">
            <v>~15</v>
          </cell>
          <cell r="D157" t="str">
            <v>G</v>
          </cell>
          <cell r="E157" t="str">
            <v>gDNA</v>
          </cell>
          <cell r="F157" t="str">
            <v>Microcebus</v>
          </cell>
          <cell r="G157" t="str">
            <v>griseorufus</v>
          </cell>
          <cell r="H157" t="str">
            <v>Tsimanampetsotsa</v>
          </cell>
          <cell r="I157" t="str">
            <v>*</v>
          </cell>
          <cell r="J157" t="str">
            <v>*</v>
          </cell>
          <cell r="K157" t="str">
            <v>G6</v>
          </cell>
          <cell r="L157" t="str">
            <v>AGCCATGC</v>
          </cell>
        </row>
        <row r="158">
          <cell r="A158" t="str">
            <v>mgri044_r01_p1b09</v>
          </cell>
          <cell r="B158" t="str">
            <v>00063935DE</v>
          </cell>
          <cell r="C158" t="str">
            <v>~16</v>
          </cell>
          <cell r="D158" t="str">
            <v>G</v>
          </cell>
          <cell r="E158" t="str">
            <v>gDNA</v>
          </cell>
          <cell r="F158" t="str">
            <v>Microcebus</v>
          </cell>
          <cell r="G158" t="str">
            <v>griseorufus</v>
          </cell>
          <cell r="H158" t="str">
            <v>Tsimanampetsotsa</v>
          </cell>
          <cell r="I158" t="str">
            <v>*</v>
          </cell>
          <cell r="J158" t="str">
            <v>*</v>
          </cell>
          <cell r="K158" t="str">
            <v>B9</v>
          </cell>
          <cell r="L158" t="str">
            <v>ACGCTCGA</v>
          </cell>
        </row>
        <row r="159">
          <cell r="A159" t="str">
            <v>mgri045_r01_p3b11</v>
          </cell>
          <cell r="B159" t="str">
            <v>00063983C7</v>
          </cell>
          <cell r="C159" t="str">
            <v>~16</v>
          </cell>
          <cell r="D159" t="str">
            <v>G</v>
          </cell>
          <cell r="E159" t="str">
            <v>gDNA</v>
          </cell>
          <cell r="F159" t="str">
            <v>Microcebus</v>
          </cell>
          <cell r="G159" t="str">
            <v>griseorufus</v>
          </cell>
          <cell r="H159" t="str">
            <v>Tsimanampetsotsa</v>
          </cell>
          <cell r="I159" t="str">
            <v>*</v>
          </cell>
          <cell r="J159" t="str">
            <v>*</v>
          </cell>
          <cell r="K159" t="str">
            <v>B11</v>
          </cell>
          <cell r="L159" t="str">
            <v>ACTATGCA</v>
          </cell>
        </row>
        <row r="160">
          <cell r="A160" t="str">
            <v>mgri046_r01_p2e02</v>
          </cell>
          <cell r="B160" t="str">
            <v>00063999A9</v>
          </cell>
          <cell r="C160" t="str">
            <v>~18</v>
          </cell>
          <cell r="D160" t="str">
            <v>G</v>
          </cell>
          <cell r="E160" t="str">
            <v>WGA</v>
          </cell>
          <cell r="F160" t="str">
            <v>Microcebus</v>
          </cell>
          <cell r="G160" t="str">
            <v>griseorufus</v>
          </cell>
          <cell r="H160" t="str">
            <v>Tsimanampetsotsa</v>
          </cell>
          <cell r="I160" t="str">
            <v>*</v>
          </cell>
          <cell r="J160" t="str">
            <v>*</v>
          </cell>
          <cell r="K160" t="str">
            <v>E2</v>
          </cell>
          <cell r="L160" t="str">
            <v>GCCACATA</v>
          </cell>
        </row>
        <row r="161">
          <cell r="A161" t="str">
            <v>mgri047_r01_p2b05</v>
          </cell>
          <cell r="B161" t="str">
            <v>000639B1E7</v>
          </cell>
          <cell r="C161" t="str">
            <v>~14</v>
          </cell>
          <cell r="D161" t="str">
            <v>G</v>
          </cell>
          <cell r="E161" t="str">
            <v>gDNA</v>
          </cell>
          <cell r="F161" t="str">
            <v>Microcebus</v>
          </cell>
          <cell r="G161" t="str">
            <v>griseorufus</v>
          </cell>
          <cell r="H161" t="str">
            <v>Tsimanampetsotsa</v>
          </cell>
          <cell r="I161" t="str">
            <v>*</v>
          </cell>
          <cell r="J161" t="str">
            <v>*</v>
          </cell>
          <cell r="K161" t="str">
            <v>B5</v>
          </cell>
          <cell r="L161" t="str">
            <v>AAGGTACA</v>
          </cell>
        </row>
        <row r="162">
          <cell r="A162" t="str">
            <v>mgri048_r01_p1g01</v>
          </cell>
          <cell r="B162" t="str">
            <v>JMR014</v>
          </cell>
          <cell r="C162" t="str">
            <v>~17</v>
          </cell>
          <cell r="D162" t="str">
            <v>G</v>
          </cell>
          <cell r="E162" t="str">
            <v>WGA</v>
          </cell>
          <cell r="F162" t="str">
            <v>Microcebus</v>
          </cell>
          <cell r="G162" t="str">
            <v>griseorufus</v>
          </cell>
          <cell r="H162" t="str">
            <v>Vohondava</v>
          </cell>
          <cell r="I162">
            <v>-24.686666670000001</v>
          </cell>
          <cell r="J162">
            <v>46.45333333</v>
          </cell>
          <cell r="K162" t="str">
            <v>G1</v>
          </cell>
          <cell r="L162" t="str">
            <v>AATGTTGC</v>
          </cell>
        </row>
        <row r="163">
          <cell r="A163" t="str">
            <v>mgri049_r01_p2d11</v>
          </cell>
          <cell r="B163" t="str">
            <v>JMR015</v>
          </cell>
          <cell r="C163" t="str">
            <v>~17</v>
          </cell>
          <cell r="D163" t="str">
            <v>G</v>
          </cell>
          <cell r="E163" t="str">
            <v>WGA</v>
          </cell>
          <cell r="F163" t="str">
            <v>Microcebus</v>
          </cell>
          <cell r="G163" t="str">
            <v>griseorufus</v>
          </cell>
          <cell r="H163" t="str">
            <v>Vohondava</v>
          </cell>
          <cell r="I163">
            <v>-24.686666670000001</v>
          </cell>
          <cell r="J163">
            <v>46.45333333</v>
          </cell>
          <cell r="K163" t="str">
            <v>D11</v>
          </cell>
          <cell r="L163" t="str">
            <v>GACTAGTA</v>
          </cell>
        </row>
        <row r="164">
          <cell r="A164" t="str">
            <v>mgri050_r01_p3a10</v>
          </cell>
          <cell r="B164" t="str">
            <v>JMR025</v>
          </cell>
          <cell r="C164" t="str">
            <v>~20</v>
          </cell>
          <cell r="D164" t="str">
            <v>G</v>
          </cell>
          <cell r="E164" t="str">
            <v>WGA</v>
          </cell>
          <cell r="F164" t="str">
            <v>Microcebus</v>
          </cell>
          <cell r="G164" t="str">
            <v>griseorufus</v>
          </cell>
          <cell r="H164" t="str">
            <v>Vombositse</v>
          </cell>
          <cell r="I164">
            <v>-24.188333329999999</v>
          </cell>
          <cell r="J164">
            <v>43.765000000000001</v>
          </cell>
          <cell r="K164" t="str">
            <v>A10</v>
          </cell>
          <cell r="L164" t="str">
            <v>AGTACAAG</v>
          </cell>
        </row>
        <row r="165">
          <cell r="A165" t="str">
            <v>mgri051_r01_p1c01</v>
          </cell>
          <cell r="B165" t="str">
            <v>JMR026</v>
          </cell>
          <cell r="C165" t="str">
            <v>~17</v>
          </cell>
          <cell r="D165" t="str">
            <v>G</v>
          </cell>
          <cell r="E165" t="str">
            <v>WGA</v>
          </cell>
          <cell r="F165" t="str">
            <v>Microcebus</v>
          </cell>
          <cell r="G165" t="str">
            <v>griseorufus</v>
          </cell>
          <cell r="H165" t="str">
            <v>Vombositse</v>
          </cell>
          <cell r="I165">
            <v>-24.188333329999999</v>
          </cell>
          <cell r="J165">
            <v>43.765000000000001</v>
          </cell>
          <cell r="K165" t="str">
            <v>C1</v>
          </cell>
          <cell r="L165" t="str">
            <v>AGATCGCA</v>
          </cell>
        </row>
        <row r="166">
          <cell r="A166" t="str">
            <v>mleh001_r01_p2b11</v>
          </cell>
          <cell r="B166" t="str">
            <v>JMR092</v>
          </cell>
          <cell r="C166" t="str">
            <v>~15</v>
          </cell>
          <cell r="D166" t="str">
            <v>G</v>
          </cell>
          <cell r="E166" t="str">
            <v>WGA</v>
          </cell>
          <cell r="F166" t="str">
            <v>Microcebus</v>
          </cell>
          <cell r="G166" t="str">
            <v>lehilahytsara</v>
          </cell>
          <cell r="H166" t="str">
            <v>Ambatovy</v>
          </cell>
          <cell r="I166">
            <v>-18.824999999999999</v>
          </cell>
          <cell r="J166">
            <v>48.317999999999998</v>
          </cell>
          <cell r="K166" t="str">
            <v>B11</v>
          </cell>
          <cell r="L166" t="str">
            <v>ACTATGCA</v>
          </cell>
        </row>
        <row r="167">
          <cell r="A167" t="str">
            <v>mleh002_r01_p1d05</v>
          </cell>
          <cell r="B167" t="str">
            <v>MBB001</v>
          </cell>
          <cell r="C167" t="str">
            <v>~22</v>
          </cell>
          <cell r="D167" t="str">
            <v>G</v>
          </cell>
          <cell r="E167" t="str">
            <v>WGA</v>
          </cell>
          <cell r="F167" t="str">
            <v>Microcebus</v>
          </cell>
          <cell r="G167" t="str">
            <v>lehilahytsara</v>
          </cell>
          <cell r="H167" t="str">
            <v>Ambatovy</v>
          </cell>
          <cell r="I167">
            <v>-18.824999999999999</v>
          </cell>
          <cell r="J167">
            <v>48.317999999999998</v>
          </cell>
          <cell r="K167" t="str">
            <v>D5</v>
          </cell>
          <cell r="L167" t="str">
            <v>CGACTGGA</v>
          </cell>
        </row>
        <row r="168">
          <cell r="A168" t="str">
            <v>mleh002_r01_p3h10</v>
          </cell>
          <cell r="B168" t="str">
            <v>MBB001</v>
          </cell>
          <cell r="C168" t="str">
            <v>~22</v>
          </cell>
          <cell r="D168" t="str">
            <v>G</v>
          </cell>
          <cell r="E168" t="str">
            <v>WGA</v>
          </cell>
          <cell r="F168" t="str">
            <v>Microcebus</v>
          </cell>
          <cell r="G168" t="str">
            <v>lehilahytsara</v>
          </cell>
          <cell r="H168" t="str">
            <v>Ambatovy</v>
          </cell>
          <cell r="I168">
            <v>-18.824999999999999</v>
          </cell>
          <cell r="J168">
            <v>48.317999999999998</v>
          </cell>
          <cell r="K168" t="str">
            <v>H10</v>
          </cell>
          <cell r="L168" t="str">
            <v>GAGTTAGC</v>
          </cell>
        </row>
        <row r="169">
          <cell r="A169" t="str">
            <v>mleh003_r01_p2c03</v>
          </cell>
          <cell r="B169" t="str">
            <v>MBB002</v>
          </cell>
          <cell r="C169" t="str">
            <v>~17</v>
          </cell>
          <cell r="D169" t="str">
            <v>G</v>
          </cell>
          <cell r="E169" t="str">
            <v>gDNA</v>
          </cell>
          <cell r="F169" t="str">
            <v>Microcebus</v>
          </cell>
          <cell r="G169" t="str">
            <v>lehilahytsara</v>
          </cell>
          <cell r="H169" t="str">
            <v>Ambatovy</v>
          </cell>
          <cell r="I169">
            <v>-18.824999999999999</v>
          </cell>
          <cell r="J169">
            <v>48.317999999999998</v>
          </cell>
          <cell r="K169" t="str">
            <v>C3</v>
          </cell>
          <cell r="L169" t="str">
            <v>AGTCACTA</v>
          </cell>
        </row>
        <row r="170">
          <cell r="A170" t="str">
            <v>mleh004_r01_p1e04</v>
          </cell>
          <cell r="B170" t="str">
            <v>MBB003</v>
          </cell>
          <cell r="C170" t="str">
            <v>~25</v>
          </cell>
          <cell r="D170" t="str">
            <v>G</v>
          </cell>
          <cell r="E170" t="str">
            <v>WGA</v>
          </cell>
          <cell r="F170" t="str">
            <v>Microcebus</v>
          </cell>
          <cell r="G170" t="str">
            <v>lehilahytsara</v>
          </cell>
          <cell r="H170" t="str">
            <v>Ambatovy</v>
          </cell>
          <cell r="I170">
            <v>-18.824999999999999</v>
          </cell>
          <cell r="J170">
            <v>48.317999999999998</v>
          </cell>
          <cell r="K170" t="str">
            <v>E4</v>
          </cell>
          <cell r="L170" t="str">
            <v>GCTAACGA</v>
          </cell>
        </row>
        <row r="171">
          <cell r="A171" t="str">
            <v>mleh004_r01_p3h09</v>
          </cell>
          <cell r="B171" t="str">
            <v>MBB003</v>
          </cell>
          <cell r="C171" t="str">
            <v>~25</v>
          </cell>
          <cell r="D171" t="str">
            <v>G</v>
          </cell>
          <cell r="E171" t="str">
            <v>WGA</v>
          </cell>
          <cell r="F171" t="str">
            <v>Microcebus</v>
          </cell>
          <cell r="G171" t="str">
            <v>lehilahytsara</v>
          </cell>
          <cell r="H171" t="str">
            <v>Ambatovy</v>
          </cell>
          <cell r="I171">
            <v>-18.824999999999999</v>
          </cell>
          <cell r="J171">
            <v>48.317999999999998</v>
          </cell>
          <cell r="K171" t="str">
            <v>H9</v>
          </cell>
          <cell r="L171" t="str">
            <v>GACAGTGC</v>
          </cell>
        </row>
        <row r="172">
          <cell r="A172" t="str">
            <v>mleh005_r01_p3d02</v>
          </cell>
          <cell r="B172" t="str">
            <v>RMR95</v>
          </cell>
          <cell r="C172" t="str">
            <v>~17</v>
          </cell>
          <cell r="D172" t="str">
            <v>G</v>
          </cell>
          <cell r="E172" t="str">
            <v>WGA</v>
          </cell>
          <cell r="F172" t="str">
            <v>Microcebus</v>
          </cell>
          <cell r="G172" t="str">
            <v>lehilahytsara</v>
          </cell>
          <cell r="H172" t="str">
            <v>Ambohitanely</v>
          </cell>
          <cell r="I172">
            <v>-18.476111110000002</v>
          </cell>
          <cell r="J172">
            <v>47.273888890000002</v>
          </cell>
          <cell r="K172" t="str">
            <v>D2</v>
          </cell>
          <cell r="L172" t="str">
            <v>CCGTGAGA</v>
          </cell>
        </row>
        <row r="173">
          <cell r="A173" t="str">
            <v>mleh006_r01_p2f07</v>
          </cell>
          <cell r="B173" t="str">
            <v>RMR96</v>
          </cell>
          <cell r="C173" t="str">
            <v>~18</v>
          </cell>
          <cell r="D173" t="str">
            <v>G</v>
          </cell>
          <cell r="E173" t="str">
            <v>WGA</v>
          </cell>
          <cell r="F173" t="str">
            <v>Microcebus</v>
          </cell>
          <cell r="G173" t="str">
            <v>lehilahytsara</v>
          </cell>
          <cell r="H173" t="str">
            <v>Ambohitanely</v>
          </cell>
          <cell r="I173">
            <v>-18.476111110000002</v>
          </cell>
          <cell r="J173">
            <v>47.273888890000002</v>
          </cell>
          <cell r="K173" t="str">
            <v>F7</v>
          </cell>
          <cell r="L173" t="str">
            <v>TGGTGGTA</v>
          </cell>
        </row>
        <row r="174">
          <cell r="A174" t="str">
            <v>mleh007_r01_p3f10</v>
          </cell>
          <cell r="B174" t="str">
            <v>RMR97</v>
          </cell>
          <cell r="C174" t="str">
            <v>~17</v>
          </cell>
          <cell r="D174" t="str">
            <v>G</v>
          </cell>
          <cell r="E174" t="str">
            <v>WGA</v>
          </cell>
          <cell r="F174" t="str">
            <v>Microcebus</v>
          </cell>
          <cell r="G174" t="str">
            <v>lehilahytsara</v>
          </cell>
          <cell r="H174" t="str">
            <v>Ambohitanely</v>
          </cell>
          <cell r="I174">
            <v>-18.476111110000002</v>
          </cell>
          <cell r="J174">
            <v>47.273888890000002</v>
          </cell>
          <cell r="K174" t="str">
            <v>F10</v>
          </cell>
          <cell r="L174" t="str">
            <v>AAGAGATC</v>
          </cell>
        </row>
        <row r="175">
          <cell r="A175" t="str">
            <v>mleh008_r01_p3g04</v>
          </cell>
          <cell r="B175" t="str">
            <v>RMR99</v>
          </cell>
          <cell r="C175" t="str">
            <v>~17</v>
          </cell>
          <cell r="D175" t="str">
            <v>G</v>
          </cell>
          <cell r="E175" t="str">
            <v>WGA</v>
          </cell>
          <cell r="F175" t="str">
            <v>Microcebus</v>
          </cell>
          <cell r="G175" t="str">
            <v>lehilahytsara</v>
          </cell>
          <cell r="H175" t="str">
            <v>Ambohitanely</v>
          </cell>
          <cell r="I175">
            <v>-18.476111110000002</v>
          </cell>
          <cell r="J175">
            <v>47.273888890000002</v>
          </cell>
          <cell r="K175" t="str">
            <v>G4</v>
          </cell>
          <cell r="L175" t="str">
            <v>AGATGTAC</v>
          </cell>
        </row>
        <row r="176">
          <cell r="A176" t="str">
            <v>mleh009_r01_p1d04</v>
          </cell>
          <cell r="B176" t="str">
            <v>MBB036</v>
          </cell>
          <cell r="C176" t="str">
            <v>~19</v>
          </cell>
          <cell r="D176" t="str">
            <v>G</v>
          </cell>
          <cell r="E176" t="str">
            <v>WGA</v>
          </cell>
          <cell r="F176" t="str">
            <v>Microcebus</v>
          </cell>
          <cell r="G176" t="str">
            <v>lehilahytsara</v>
          </cell>
          <cell r="H176" t="str">
            <v>Ankafobe</v>
          </cell>
          <cell r="I176">
            <v>-18.103999999999999</v>
          </cell>
          <cell r="J176">
            <v>47.186999999999998</v>
          </cell>
          <cell r="K176" t="str">
            <v>D4</v>
          </cell>
          <cell r="L176" t="str">
            <v>CGAACTTA</v>
          </cell>
        </row>
        <row r="177">
          <cell r="A177" t="str">
            <v>mleh010_r01_p3b04</v>
          </cell>
          <cell r="B177" t="str">
            <v>MBB037</v>
          </cell>
          <cell r="C177" t="str">
            <v>~18</v>
          </cell>
          <cell r="D177" t="str">
            <v>G</v>
          </cell>
          <cell r="E177" t="str">
            <v>WGA</v>
          </cell>
          <cell r="F177" t="str">
            <v>Microcebus</v>
          </cell>
          <cell r="G177" t="str">
            <v>lehilahytsara</v>
          </cell>
          <cell r="H177" t="str">
            <v>Ankafobe</v>
          </cell>
          <cell r="I177">
            <v>-18.103999999999999</v>
          </cell>
          <cell r="J177">
            <v>47.186999999999998</v>
          </cell>
          <cell r="K177" t="str">
            <v>B4</v>
          </cell>
          <cell r="L177" t="str">
            <v>AAGACGGA</v>
          </cell>
        </row>
        <row r="178">
          <cell r="A178" t="str">
            <v>mleh011_r01_p1e11</v>
          </cell>
          <cell r="B178" t="str">
            <v>MBB038</v>
          </cell>
          <cell r="C178" t="str">
            <v>~19</v>
          </cell>
          <cell r="D178" t="str">
            <v>G</v>
          </cell>
          <cell r="E178" t="str">
            <v>WGA</v>
          </cell>
          <cell r="F178" t="str">
            <v>Microcebus</v>
          </cell>
          <cell r="G178" t="str">
            <v>lehilahytsara</v>
          </cell>
          <cell r="H178" t="str">
            <v>Ankafobe</v>
          </cell>
          <cell r="I178">
            <v>-18.105</v>
          </cell>
          <cell r="J178">
            <v>47.186999999999998</v>
          </cell>
          <cell r="K178" t="str">
            <v>E11</v>
          </cell>
          <cell r="L178" t="str">
            <v>GTGTTCTA</v>
          </cell>
        </row>
        <row r="179">
          <cell r="A179" t="str">
            <v>mleh012_r01_p2h01</v>
          </cell>
          <cell r="B179" t="str">
            <v>MBB039</v>
          </cell>
          <cell r="C179" t="str">
            <v>~17</v>
          </cell>
          <cell r="D179" t="str">
            <v>G</v>
          </cell>
          <cell r="E179" t="str">
            <v>gDNA</v>
          </cell>
          <cell r="F179" t="str">
            <v>Microcebus</v>
          </cell>
          <cell r="G179" t="str">
            <v>lehilahytsara</v>
          </cell>
          <cell r="H179" t="str">
            <v>Ankafobe</v>
          </cell>
          <cell r="I179">
            <v>-18.106000000000002</v>
          </cell>
          <cell r="J179">
            <v>47.186999999999998</v>
          </cell>
          <cell r="K179" t="str">
            <v>H1</v>
          </cell>
          <cell r="L179" t="str">
            <v>CCATCCTC</v>
          </cell>
        </row>
        <row r="180">
          <cell r="A180" t="str">
            <v>mleh013_r01_p3b12</v>
          </cell>
          <cell r="B180" t="str">
            <v>MBB040</v>
          </cell>
          <cell r="C180" t="str">
            <v>~17</v>
          </cell>
          <cell r="D180" t="str">
            <v>G</v>
          </cell>
          <cell r="E180" t="str">
            <v>gDNA</v>
          </cell>
          <cell r="F180" t="str">
            <v>Microcebus</v>
          </cell>
          <cell r="G180" t="str">
            <v>lehilahytsara</v>
          </cell>
          <cell r="H180" t="str">
            <v>Ankafobe</v>
          </cell>
          <cell r="I180">
            <v>-18.103539999999999</v>
          </cell>
          <cell r="J180">
            <v>47.187036999999997</v>
          </cell>
          <cell r="K180" t="str">
            <v>B12</v>
          </cell>
          <cell r="L180" t="str">
            <v>AGAGTCAA</v>
          </cell>
        </row>
        <row r="181">
          <cell r="A181" t="str">
            <v>mleh014_r01_p3a02</v>
          </cell>
          <cell r="B181" t="str">
            <v>MBB041</v>
          </cell>
          <cell r="C181" t="str">
            <v>~13</v>
          </cell>
          <cell r="D181" t="str">
            <v>G</v>
          </cell>
          <cell r="E181" t="str">
            <v>gDNA</v>
          </cell>
          <cell r="F181" t="str">
            <v>Microcebus</v>
          </cell>
          <cell r="G181" t="str">
            <v>lehilahytsara</v>
          </cell>
          <cell r="H181" t="str">
            <v>Ankafobe</v>
          </cell>
          <cell r="I181">
            <v>-18.117391000000001</v>
          </cell>
          <cell r="J181">
            <v>47.194572999999998</v>
          </cell>
          <cell r="K181" t="str">
            <v>A2</v>
          </cell>
          <cell r="L181" t="str">
            <v>AAACATCG</v>
          </cell>
        </row>
        <row r="182">
          <cell r="A182" t="str">
            <v>mleh015_r01_p2e05</v>
          </cell>
          <cell r="B182" t="str">
            <v>MBB042</v>
          </cell>
          <cell r="C182" t="str">
            <v>~17</v>
          </cell>
          <cell r="D182" t="str">
            <v>G</v>
          </cell>
          <cell r="E182" t="str">
            <v>gDNA</v>
          </cell>
          <cell r="F182" t="str">
            <v>Microcebus</v>
          </cell>
          <cell r="G182" t="str">
            <v>lehilahytsara</v>
          </cell>
          <cell r="H182" t="str">
            <v>Ankafobe</v>
          </cell>
          <cell r="I182">
            <v>-18.103539999999999</v>
          </cell>
          <cell r="J182">
            <v>47.187036999999997</v>
          </cell>
          <cell r="K182" t="str">
            <v>E5</v>
          </cell>
          <cell r="L182" t="str">
            <v>GCTCGGTA</v>
          </cell>
        </row>
        <row r="183">
          <cell r="A183" t="str">
            <v>mleh016_r01_p1e09</v>
          </cell>
          <cell r="B183" t="str">
            <v>MBB043</v>
          </cell>
          <cell r="C183" t="str">
            <v>~17</v>
          </cell>
          <cell r="D183" t="str">
            <v>G</v>
          </cell>
          <cell r="E183" t="str">
            <v>gDNA</v>
          </cell>
          <cell r="F183" t="str">
            <v>Microcebus</v>
          </cell>
          <cell r="G183" t="str">
            <v>lehilahytsara</v>
          </cell>
          <cell r="H183" t="str">
            <v>Ankafobe</v>
          </cell>
          <cell r="I183">
            <v>-18.10596</v>
          </cell>
          <cell r="J183">
            <v>47.187147000000003</v>
          </cell>
          <cell r="K183" t="str">
            <v>E9</v>
          </cell>
          <cell r="L183" t="str">
            <v>GTCGTAGA</v>
          </cell>
        </row>
        <row r="184">
          <cell r="A184" t="str">
            <v>mleh017_r01_p1d07</v>
          </cell>
          <cell r="B184" t="str">
            <v>MBB044</v>
          </cell>
          <cell r="C184" t="str">
            <v>~17</v>
          </cell>
          <cell r="D184" t="str">
            <v>G</v>
          </cell>
          <cell r="E184" t="str">
            <v>gDNA</v>
          </cell>
          <cell r="F184" t="str">
            <v>Microcebus</v>
          </cell>
          <cell r="G184" t="str">
            <v>lehilahytsara</v>
          </cell>
          <cell r="H184" t="str">
            <v>Ankafobe</v>
          </cell>
          <cell r="I184">
            <v>-18.105657000000001</v>
          </cell>
          <cell r="J184">
            <v>47.187170000000002</v>
          </cell>
          <cell r="K184" t="str">
            <v>D7</v>
          </cell>
          <cell r="L184" t="str">
            <v>CTCAATGA</v>
          </cell>
        </row>
        <row r="185">
          <cell r="A185" t="str">
            <v>mleh018_r01_p1d11</v>
          </cell>
          <cell r="B185" t="str">
            <v>MBB045</v>
          </cell>
          <cell r="C185" t="str">
            <v>~17</v>
          </cell>
          <cell r="D185" t="str">
            <v>G</v>
          </cell>
          <cell r="E185" t="str">
            <v>gDNA</v>
          </cell>
          <cell r="F185" t="str">
            <v>Microcebus</v>
          </cell>
          <cell r="G185" t="str">
            <v>lehilahytsara</v>
          </cell>
          <cell r="H185" t="str">
            <v>Ankafobe</v>
          </cell>
          <cell r="I185">
            <v>-18.118527</v>
          </cell>
          <cell r="J185">
            <v>47.193407999999998</v>
          </cell>
          <cell r="K185" t="str">
            <v>D11</v>
          </cell>
          <cell r="L185" t="str">
            <v>GACTAGTA</v>
          </cell>
        </row>
        <row r="186">
          <cell r="A186" t="str">
            <v>mleh019_r01_p1h12</v>
          </cell>
          <cell r="B186" t="str">
            <v>JMR001</v>
          </cell>
          <cell r="C186" t="str">
            <v>~4</v>
          </cell>
          <cell r="D186" t="str">
            <v>G</v>
          </cell>
          <cell r="E186" t="str">
            <v>WGA</v>
          </cell>
          <cell r="F186" t="str">
            <v>Microcebus</v>
          </cell>
          <cell r="G186" t="str">
            <v>lehilahytsara</v>
          </cell>
          <cell r="H186" t="str">
            <v>Riamalandy</v>
          </cell>
          <cell r="I186">
            <v>-16.285</v>
          </cell>
          <cell r="J186">
            <v>48.814999999999998</v>
          </cell>
          <cell r="K186" t="str">
            <v>H12</v>
          </cell>
          <cell r="L186" t="str">
            <v>GCCAAGAC</v>
          </cell>
        </row>
        <row r="187">
          <cell r="A187" t="str">
            <v>mleh020_r01_p2c06</v>
          </cell>
          <cell r="B187" t="str">
            <v>JMR002</v>
          </cell>
          <cell r="C187" t="str">
            <v>~26</v>
          </cell>
          <cell r="D187" t="str">
            <v>G</v>
          </cell>
          <cell r="E187" t="str">
            <v>WGA</v>
          </cell>
          <cell r="F187" t="str">
            <v>Microcebus</v>
          </cell>
          <cell r="G187" t="str">
            <v>lehilahytsara</v>
          </cell>
          <cell r="H187" t="str">
            <v>Riamalandy</v>
          </cell>
          <cell r="I187">
            <v>-16.285</v>
          </cell>
          <cell r="J187">
            <v>48.814999999999998</v>
          </cell>
          <cell r="K187" t="str">
            <v>C6</v>
          </cell>
          <cell r="L187" t="str">
            <v>CAACCACA</v>
          </cell>
        </row>
        <row r="188">
          <cell r="A188" t="str">
            <v>mleh021_r01_p3e12</v>
          </cell>
          <cell r="B188" t="str">
            <v>DWW3235</v>
          </cell>
          <cell r="C188" t="str">
            <v>~18</v>
          </cell>
          <cell r="D188" t="str">
            <v>G</v>
          </cell>
          <cell r="E188" t="str">
            <v>gDNA</v>
          </cell>
          <cell r="F188" t="str">
            <v>Microcebus</v>
          </cell>
          <cell r="G188" t="str">
            <v>lehilahytsara</v>
          </cell>
          <cell r="H188" t="str">
            <v>Tsinjoarivo</v>
          </cell>
          <cell r="I188">
            <v>-19.720832999999999</v>
          </cell>
          <cell r="J188">
            <v>47.856943999999999</v>
          </cell>
          <cell r="K188" t="str">
            <v>E12</v>
          </cell>
          <cell r="L188" t="str">
            <v>TAGGATGA</v>
          </cell>
        </row>
        <row r="189">
          <cell r="A189" t="str">
            <v>mleh022_r01_p1c07</v>
          </cell>
          <cell r="B189" t="str">
            <v>DWW3236</v>
          </cell>
          <cell r="C189" t="str">
            <v>~17</v>
          </cell>
          <cell r="D189" t="str">
            <v>G</v>
          </cell>
          <cell r="E189" t="str">
            <v>gDNA</v>
          </cell>
          <cell r="F189" t="str">
            <v>Microcebus</v>
          </cell>
          <cell r="G189" t="str">
            <v>lehilahytsara</v>
          </cell>
          <cell r="H189" t="str">
            <v>Tsinjoarivo</v>
          </cell>
          <cell r="I189">
            <v>-19.720832999999999</v>
          </cell>
          <cell r="J189">
            <v>47.856943999999999</v>
          </cell>
          <cell r="K189" t="str">
            <v>C7</v>
          </cell>
          <cell r="L189" t="str">
            <v>CAAGACTA</v>
          </cell>
        </row>
        <row r="190">
          <cell r="A190" t="str">
            <v>mleh023_r01_p1c09</v>
          </cell>
          <cell r="B190" t="str">
            <v>DWW3243</v>
          </cell>
          <cell r="C190" t="str">
            <v>~17</v>
          </cell>
          <cell r="D190" t="str">
            <v>G</v>
          </cell>
          <cell r="E190" t="str">
            <v>gDNA</v>
          </cell>
          <cell r="F190" t="str">
            <v>Microcebus</v>
          </cell>
          <cell r="G190" t="str">
            <v>lehilahytsara</v>
          </cell>
          <cell r="H190" t="str">
            <v>Tsinjoarivo</v>
          </cell>
          <cell r="I190">
            <v>-19.720832999999999</v>
          </cell>
          <cell r="J190">
            <v>47.856943999999999</v>
          </cell>
          <cell r="K190" t="str">
            <v>C9</v>
          </cell>
          <cell r="L190" t="str">
            <v>CACTTCGA</v>
          </cell>
        </row>
        <row r="191">
          <cell r="A191" t="str">
            <v>mleh024_r01_p3h02</v>
          </cell>
          <cell r="B191" t="str">
            <v>DWW3244</v>
          </cell>
          <cell r="C191" t="str">
            <v>~17</v>
          </cell>
          <cell r="D191" t="str">
            <v>G</v>
          </cell>
          <cell r="E191" t="str">
            <v>gDNA</v>
          </cell>
          <cell r="F191" t="str">
            <v>Microcebus</v>
          </cell>
          <cell r="G191" t="str">
            <v>lehilahytsara</v>
          </cell>
          <cell r="H191" t="str">
            <v>Tsinjoarivo</v>
          </cell>
          <cell r="I191">
            <v>-19.720832999999999</v>
          </cell>
          <cell r="J191">
            <v>47.856943999999999</v>
          </cell>
          <cell r="K191" t="str">
            <v>H2</v>
          </cell>
          <cell r="L191" t="str">
            <v>CCGACAAC</v>
          </cell>
        </row>
        <row r="192">
          <cell r="A192" t="str">
            <v>mleh025_r01_p1a08</v>
          </cell>
          <cell r="B192" t="str">
            <v>DWW3249</v>
          </cell>
          <cell r="C192" t="str">
            <v>~17</v>
          </cell>
          <cell r="D192" t="str">
            <v>G</v>
          </cell>
          <cell r="E192" t="str">
            <v>gDNA</v>
          </cell>
          <cell r="F192" t="str">
            <v>Microcebus</v>
          </cell>
          <cell r="G192" t="str">
            <v>lehilahytsara</v>
          </cell>
          <cell r="H192" t="str">
            <v>Tsinjoarivo</v>
          </cell>
          <cell r="I192">
            <v>-19.720832999999999</v>
          </cell>
          <cell r="J192">
            <v>47.856943999999999</v>
          </cell>
          <cell r="K192" t="str">
            <v>A8</v>
          </cell>
          <cell r="L192" t="str">
            <v>ATGCCTAA</v>
          </cell>
        </row>
        <row r="193">
          <cell r="A193" t="str">
            <v>mleh026_r01_p3c05</v>
          </cell>
          <cell r="B193" t="str">
            <v>DWW3250</v>
          </cell>
          <cell r="C193" t="str">
            <v>~17</v>
          </cell>
          <cell r="D193" t="str">
            <v>G</v>
          </cell>
          <cell r="E193" t="str">
            <v>gDNA</v>
          </cell>
          <cell r="F193" t="str">
            <v>Microcebus</v>
          </cell>
          <cell r="G193" t="str">
            <v>lehilahytsara</v>
          </cell>
          <cell r="H193" t="str">
            <v>Tsinjoarivo</v>
          </cell>
          <cell r="I193">
            <v>-19.720832999999999</v>
          </cell>
          <cell r="J193">
            <v>47.856943999999999</v>
          </cell>
          <cell r="K193" t="str">
            <v>C5</v>
          </cell>
          <cell r="L193" t="str">
            <v>ATTGAGGA</v>
          </cell>
        </row>
        <row r="194">
          <cell r="A194" t="str">
            <v>mman001_r01_p2h11</v>
          </cell>
          <cell r="B194" t="str">
            <v>RMR215</v>
          </cell>
          <cell r="C194" t="str">
            <v>~18</v>
          </cell>
          <cell r="D194" t="str">
            <v>G</v>
          </cell>
          <cell r="E194" t="str">
            <v>WGA</v>
          </cell>
          <cell r="F194" t="str">
            <v>Microcebus</v>
          </cell>
          <cell r="G194" t="str">
            <v>manitatra</v>
          </cell>
          <cell r="H194" t="str">
            <v>Bemanasy</v>
          </cell>
          <cell r="I194">
            <v>-25.085277779999998</v>
          </cell>
          <cell r="J194">
            <v>46.775277780000003</v>
          </cell>
          <cell r="K194" t="str">
            <v>H11</v>
          </cell>
          <cell r="L194" t="str">
            <v>GATGAATC</v>
          </cell>
        </row>
        <row r="195">
          <cell r="A195" t="str">
            <v>mman002_r01_p2h12</v>
          </cell>
          <cell r="B195" t="str">
            <v>RMR216</v>
          </cell>
          <cell r="C195" t="str">
            <v>~15</v>
          </cell>
          <cell r="D195" t="str">
            <v>G</v>
          </cell>
          <cell r="E195" t="str">
            <v>WGA</v>
          </cell>
          <cell r="F195" t="str">
            <v>Microcebus</v>
          </cell>
          <cell r="G195" t="str">
            <v>manitatra</v>
          </cell>
          <cell r="H195" t="str">
            <v>Bemanasy</v>
          </cell>
          <cell r="I195">
            <v>-25.085277779999998</v>
          </cell>
          <cell r="J195">
            <v>46.775277780000003</v>
          </cell>
          <cell r="K195" t="str">
            <v>H12</v>
          </cell>
          <cell r="L195" t="str">
            <v>GCCAAGAC</v>
          </cell>
        </row>
        <row r="196">
          <cell r="A196" t="str">
            <v>mman003_r01_p3d03</v>
          </cell>
          <cell r="B196" t="str">
            <v>RMR217</v>
          </cell>
          <cell r="C196" t="str">
            <v>~24</v>
          </cell>
          <cell r="D196" t="str">
            <v>G</v>
          </cell>
          <cell r="E196" t="str">
            <v>WGA</v>
          </cell>
          <cell r="F196" t="str">
            <v>Microcebus</v>
          </cell>
          <cell r="G196" t="str">
            <v>manitatra</v>
          </cell>
          <cell r="H196" t="str">
            <v>Bemanasy</v>
          </cell>
          <cell r="I196">
            <v>-25.085277779999998</v>
          </cell>
          <cell r="J196">
            <v>46.775277780000003</v>
          </cell>
          <cell r="K196" t="str">
            <v>D3</v>
          </cell>
          <cell r="L196" t="str">
            <v>CCTCCTGA</v>
          </cell>
        </row>
        <row r="197">
          <cell r="A197" t="str">
            <v>mman004_r01_p3e02</v>
          </cell>
          <cell r="B197" t="str">
            <v>RMR219</v>
          </cell>
          <cell r="C197" t="str">
            <v>~17</v>
          </cell>
          <cell r="D197" t="str">
            <v>G</v>
          </cell>
          <cell r="E197" t="str">
            <v>WGA</v>
          </cell>
          <cell r="F197" t="str">
            <v>Microcebus</v>
          </cell>
          <cell r="G197" t="str">
            <v>manitatra</v>
          </cell>
          <cell r="H197" t="str">
            <v>Bemanasy</v>
          </cell>
          <cell r="I197">
            <v>-25.085277779999998</v>
          </cell>
          <cell r="J197">
            <v>46.775277780000003</v>
          </cell>
          <cell r="K197" t="str">
            <v>E2</v>
          </cell>
          <cell r="L197" t="str">
            <v>GCCACATA</v>
          </cell>
        </row>
        <row r="198">
          <cell r="A198" t="str">
            <v>mman005_r01_p2b01</v>
          </cell>
          <cell r="B198" t="str">
            <v>RMR220</v>
          </cell>
          <cell r="C198" t="str">
            <v>~5</v>
          </cell>
          <cell r="D198" t="str">
            <v>G</v>
          </cell>
          <cell r="E198" t="str">
            <v>WGA</v>
          </cell>
          <cell r="F198" t="str">
            <v>Microcebus</v>
          </cell>
          <cell r="G198" t="str">
            <v>manitatra</v>
          </cell>
          <cell r="H198" t="str">
            <v>Bemanasy</v>
          </cell>
          <cell r="I198">
            <v>-25.085277779999998</v>
          </cell>
          <cell r="J198">
            <v>46.775277780000003</v>
          </cell>
          <cell r="K198" t="str">
            <v>B1</v>
          </cell>
          <cell r="L198" t="str">
            <v>AACAACCA</v>
          </cell>
        </row>
        <row r="199">
          <cell r="A199" t="str">
            <v>mman006_r01_p3g07</v>
          </cell>
          <cell r="B199" t="str">
            <v>RMR220</v>
          </cell>
          <cell r="C199" t="str">
            <v>~5</v>
          </cell>
          <cell r="D199" t="str">
            <v>G</v>
          </cell>
          <cell r="E199" t="str">
            <v>WGA</v>
          </cell>
          <cell r="F199" t="str">
            <v>Microcebus</v>
          </cell>
          <cell r="G199" t="str">
            <v>manitatra</v>
          </cell>
          <cell r="H199" t="str">
            <v>Bemanasy</v>
          </cell>
          <cell r="I199">
            <v>-25.085277779999998</v>
          </cell>
          <cell r="J199">
            <v>46.775277780000003</v>
          </cell>
          <cell r="K199" t="str">
            <v>G7</v>
          </cell>
          <cell r="L199" t="str">
            <v>AGGCTAAC</v>
          </cell>
        </row>
        <row r="200">
          <cell r="A200" t="str">
            <v>mmar001_r01_p3b05</v>
          </cell>
          <cell r="B200" t="str">
            <v>RMR131</v>
          </cell>
          <cell r="C200" t="str">
            <v>~16</v>
          </cell>
          <cell r="D200" t="str">
            <v>G</v>
          </cell>
          <cell r="E200" t="str">
            <v>WGA</v>
          </cell>
          <cell r="F200" t="str">
            <v>Microcebus</v>
          </cell>
          <cell r="G200" t="str">
            <v>marohita</v>
          </cell>
          <cell r="H200" t="str">
            <v>Marolambo</v>
          </cell>
          <cell r="I200">
            <v>-20.060216669999999</v>
          </cell>
          <cell r="J200">
            <v>48.183300000000003</v>
          </cell>
          <cell r="K200" t="str">
            <v>B5</v>
          </cell>
          <cell r="L200" t="str">
            <v>AAGGTACA</v>
          </cell>
        </row>
        <row r="201">
          <cell r="A201" t="str">
            <v>mmar002_r01_p3a09</v>
          </cell>
          <cell r="B201" t="str">
            <v>RMR136</v>
          </cell>
          <cell r="C201" t="str">
            <v>~17</v>
          </cell>
          <cell r="D201" t="str">
            <v>G</v>
          </cell>
          <cell r="E201" t="str">
            <v>WGA</v>
          </cell>
          <cell r="F201" t="str">
            <v>Microcebus</v>
          </cell>
          <cell r="G201" t="str">
            <v>marohita</v>
          </cell>
          <cell r="H201" t="str">
            <v>Marolambo</v>
          </cell>
          <cell r="I201">
            <v>-20.060216669999999</v>
          </cell>
          <cell r="J201">
            <v>48.183300000000003</v>
          </cell>
          <cell r="K201" t="str">
            <v>A9</v>
          </cell>
          <cell r="L201" t="str">
            <v>CTGTAGCC</v>
          </cell>
        </row>
        <row r="202">
          <cell r="A202" t="str">
            <v>mmit001_r01_p3f03</v>
          </cell>
          <cell r="B202" t="str">
            <v>MBB012</v>
          </cell>
          <cell r="C202" t="str">
            <v>~17</v>
          </cell>
          <cell r="D202" t="str">
            <v>G</v>
          </cell>
          <cell r="E202" t="str">
            <v>WGA</v>
          </cell>
          <cell r="F202" t="str">
            <v>Microcebus</v>
          </cell>
          <cell r="G202" t="str">
            <v>mittermeieri</v>
          </cell>
          <cell r="H202" t="str">
            <v>Anjanaharibe Sud</v>
          </cell>
          <cell r="I202">
            <v>-14.734832000000001</v>
          </cell>
          <cell r="J202">
            <v>49.496297800000001</v>
          </cell>
          <cell r="K202" t="str">
            <v>F3</v>
          </cell>
          <cell r="L202" t="str">
            <v>TCTTCACA</v>
          </cell>
        </row>
        <row r="203">
          <cell r="A203" t="str">
            <v>mmit002_r01_p2b06</v>
          </cell>
          <cell r="B203" t="str">
            <v>MBB013</v>
          </cell>
          <cell r="C203" t="str">
            <v>~14</v>
          </cell>
          <cell r="D203" t="str">
            <v>G</v>
          </cell>
          <cell r="E203" t="str">
            <v>WGA</v>
          </cell>
          <cell r="F203" t="str">
            <v>Microcebus</v>
          </cell>
          <cell r="G203" t="str">
            <v>mittermeieri</v>
          </cell>
          <cell r="H203" t="str">
            <v>Anjanaharibe Sud</v>
          </cell>
          <cell r="I203">
            <v>-14.734832000000001</v>
          </cell>
          <cell r="J203">
            <v>49.496297800000001</v>
          </cell>
          <cell r="K203" t="str">
            <v>B6</v>
          </cell>
          <cell r="L203" t="str">
            <v>ACACAGAA</v>
          </cell>
        </row>
        <row r="204">
          <cell r="A204" t="str">
            <v>mmit003_r01_p1h02</v>
          </cell>
          <cell r="B204" t="str">
            <v>MBB014</v>
          </cell>
          <cell r="C204" t="str">
            <v>~15</v>
          </cell>
          <cell r="D204" t="str">
            <v>S</v>
          </cell>
          <cell r="E204" t="str">
            <v>WGA</v>
          </cell>
          <cell r="F204" t="str">
            <v>Microcebus</v>
          </cell>
          <cell r="G204" t="str">
            <v>mittermeieri</v>
          </cell>
          <cell r="H204" t="str">
            <v>Anjanaharibe Sud</v>
          </cell>
          <cell r="I204">
            <v>-14.734832000000001</v>
          </cell>
          <cell r="J204">
            <v>49.496297800000001</v>
          </cell>
          <cell r="K204" t="str">
            <v>H2</v>
          </cell>
          <cell r="L204" t="str">
            <v>CCGACAAC</v>
          </cell>
        </row>
        <row r="205">
          <cell r="A205" t="str">
            <v>mmit004_r01_p2g03</v>
          </cell>
          <cell r="B205" t="str">
            <v>MBB016</v>
          </cell>
          <cell r="C205" t="str">
            <v>~17</v>
          </cell>
          <cell r="D205" t="str">
            <v>G</v>
          </cell>
          <cell r="E205" t="str">
            <v>WGA</v>
          </cell>
          <cell r="F205" t="str">
            <v>Microcebus</v>
          </cell>
          <cell r="G205" t="str">
            <v>mittermeieri</v>
          </cell>
          <cell r="H205" t="str">
            <v>Anjanaharibe Sud</v>
          </cell>
          <cell r="I205">
            <v>-14.734832000000001</v>
          </cell>
          <cell r="J205">
            <v>49.496297800000001</v>
          </cell>
          <cell r="K205" t="str">
            <v>G3</v>
          </cell>
          <cell r="L205" t="str">
            <v>ACAGATTC</v>
          </cell>
        </row>
        <row r="206">
          <cell r="A206" t="str">
            <v>mmit005_r01_p3f04</v>
          </cell>
          <cell r="B206" t="str">
            <v>MBB005</v>
          </cell>
          <cell r="C206" t="str">
            <v>~17</v>
          </cell>
          <cell r="D206" t="str">
            <v>G</v>
          </cell>
          <cell r="E206" t="str">
            <v>WGA</v>
          </cell>
          <cell r="F206" t="str">
            <v>Microcebus</v>
          </cell>
          <cell r="G206" t="str">
            <v>mittermeieri</v>
          </cell>
          <cell r="H206" t="str">
            <v>Marojejy</v>
          </cell>
          <cell r="I206">
            <v>-14.441826000000001</v>
          </cell>
          <cell r="J206">
            <v>49.828356309999997</v>
          </cell>
          <cell r="K206" t="str">
            <v>F4</v>
          </cell>
          <cell r="L206" t="str">
            <v>TGAAGAGA</v>
          </cell>
        </row>
        <row r="207">
          <cell r="A207" t="str">
            <v>mmit006_r01_p3b09</v>
          </cell>
          <cell r="B207" t="str">
            <v>RMR186</v>
          </cell>
          <cell r="C207" t="str">
            <v>~17</v>
          </cell>
          <cell r="D207" t="str">
            <v>G</v>
          </cell>
          <cell r="E207" t="str">
            <v>WGA</v>
          </cell>
          <cell r="F207" t="str">
            <v>Microcebus</v>
          </cell>
          <cell r="G207" t="str">
            <v>mittermeieri</v>
          </cell>
          <cell r="H207" t="str">
            <v>Marojejy</v>
          </cell>
          <cell r="I207">
            <v>-14.46722222</v>
          </cell>
          <cell r="J207">
            <v>49.839166669999997</v>
          </cell>
          <cell r="K207" t="str">
            <v>B9</v>
          </cell>
          <cell r="L207" t="str">
            <v>ACGCTCGA</v>
          </cell>
        </row>
        <row r="208">
          <cell r="A208" t="str">
            <v>mmit007_r01_p2a12</v>
          </cell>
          <cell r="B208" t="str">
            <v>RMR187</v>
          </cell>
          <cell r="C208" t="str">
            <v>~20</v>
          </cell>
          <cell r="D208" t="str">
            <v>G</v>
          </cell>
          <cell r="E208" t="str">
            <v>WGA</v>
          </cell>
          <cell r="F208" t="str">
            <v>Microcebus</v>
          </cell>
          <cell r="G208" t="str">
            <v>mittermeieri</v>
          </cell>
          <cell r="H208" t="str">
            <v>Marojejy</v>
          </cell>
          <cell r="I208">
            <v>-14.46722222</v>
          </cell>
          <cell r="J208">
            <v>49.839166669999997</v>
          </cell>
          <cell r="K208" t="str">
            <v>A12</v>
          </cell>
          <cell r="L208" t="str">
            <v>AGTGGTCA</v>
          </cell>
        </row>
        <row r="209">
          <cell r="A209" t="str">
            <v>mmur001_r01_p1b01</v>
          </cell>
          <cell r="B209" t="str">
            <v>RMR44</v>
          </cell>
          <cell r="C209" t="str">
            <v>~17</v>
          </cell>
          <cell r="D209" t="str">
            <v>G</v>
          </cell>
          <cell r="E209" t="str">
            <v>gDNA</v>
          </cell>
          <cell r="F209" t="str">
            <v>Microcebus</v>
          </cell>
          <cell r="G209" t="str">
            <v>murinus</v>
          </cell>
          <cell r="H209" t="str">
            <v>Andranomena</v>
          </cell>
          <cell r="I209">
            <v>-20.149999999999999</v>
          </cell>
          <cell r="J209">
            <v>44.55</v>
          </cell>
          <cell r="K209" t="str">
            <v>B1</v>
          </cell>
          <cell r="L209" t="str">
            <v>AACAACCA</v>
          </cell>
        </row>
        <row r="210">
          <cell r="A210" t="str">
            <v>mmur002_r01_p1a12</v>
          </cell>
          <cell r="B210" t="str">
            <v>RMR45</v>
          </cell>
          <cell r="C210" t="str">
            <v>~18</v>
          </cell>
          <cell r="D210" t="str">
            <v>G</v>
          </cell>
          <cell r="E210" t="str">
            <v>gDNA</v>
          </cell>
          <cell r="F210" t="str">
            <v>Microcebus</v>
          </cell>
          <cell r="G210" t="str">
            <v>murinus</v>
          </cell>
          <cell r="H210" t="str">
            <v>Andranomena</v>
          </cell>
          <cell r="I210">
            <v>-20.149999999999999</v>
          </cell>
          <cell r="J210">
            <v>44.55</v>
          </cell>
          <cell r="K210" t="str">
            <v>A12</v>
          </cell>
          <cell r="L210" t="str">
            <v>AGTGGTCA</v>
          </cell>
        </row>
        <row r="211">
          <cell r="A211" t="str">
            <v>mmur003_r01_p1e01</v>
          </cell>
          <cell r="B211" t="str">
            <v>RMR46</v>
          </cell>
          <cell r="C211" t="str">
            <v>~29</v>
          </cell>
          <cell r="D211" t="str">
            <v>G</v>
          </cell>
          <cell r="E211" t="str">
            <v>WGA</v>
          </cell>
          <cell r="F211" t="str">
            <v>Microcebus</v>
          </cell>
          <cell r="G211" t="str">
            <v>murinus</v>
          </cell>
          <cell r="H211" t="str">
            <v>Andranomena</v>
          </cell>
          <cell r="I211">
            <v>-20.149999999999999</v>
          </cell>
          <cell r="J211">
            <v>44.55</v>
          </cell>
          <cell r="K211" t="str">
            <v>E1</v>
          </cell>
          <cell r="L211" t="str">
            <v>GATAGACA</v>
          </cell>
        </row>
        <row r="212">
          <cell r="A212" t="str">
            <v>mmur004_r01_p3g12</v>
          </cell>
          <cell r="B212" t="str">
            <v>RMR47</v>
          </cell>
          <cell r="C212" t="str">
            <v>~16</v>
          </cell>
          <cell r="D212" t="str">
            <v>G</v>
          </cell>
          <cell r="E212" t="str">
            <v>gDNA</v>
          </cell>
          <cell r="F212" t="str">
            <v>Microcebus</v>
          </cell>
          <cell r="G212" t="str">
            <v>murinus</v>
          </cell>
          <cell r="H212" t="str">
            <v>Andranomena</v>
          </cell>
          <cell r="I212">
            <v>-20.149999999999999</v>
          </cell>
          <cell r="J212">
            <v>44.55</v>
          </cell>
          <cell r="K212" t="str">
            <v>G12</v>
          </cell>
          <cell r="L212" t="str">
            <v>CACCTTAC</v>
          </cell>
        </row>
        <row r="213">
          <cell r="A213" t="str">
            <v>mmur005_r01_p2f11</v>
          </cell>
          <cell r="B213" t="str">
            <v>RMR48</v>
          </cell>
          <cell r="C213" t="str">
            <v>~20</v>
          </cell>
          <cell r="D213" t="str">
            <v>G</v>
          </cell>
          <cell r="E213" t="str">
            <v>gDNA</v>
          </cell>
          <cell r="F213" t="str">
            <v>Microcebus</v>
          </cell>
          <cell r="G213" t="str">
            <v>murinus</v>
          </cell>
          <cell r="H213" t="str">
            <v>Andranomena</v>
          </cell>
          <cell r="I213">
            <v>-20.149999999999999</v>
          </cell>
          <cell r="J213">
            <v>44.55</v>
          </cell>
          <cell r="K213" t="str">
            <v>F11</v>
          </cell>
          <cell r="L213" t="str">
            <v>AAGGACAC</v>
          </cell>
        </row>
        <row r="214">
          <cell r="A214" t="str">
            <v>mmur006_r01_p3b06</v>
          </cell>
          <cell r="B214" t="str">
            <v>RMR49</v>
          </cell>
          <cell r="C214" t="str">
            <v>~19</v>
          </cell>
          <cell r="D214" t="str">
            <v>S</v>
          </cell>
          <cell r="E214" t="str">
            <v>gDNA</v>
          </cell>
          <cell r="F214" t="str">
            <v>Microcebus</v>
          </cell>
          <cell r="G214" t="str">
            <v>murinus</v>
          </cell>
          <cell r="H214" t="str">
            <v>Andranomena</v>
          </cell>
          <cell r="I214">
            <v>-20.149999999999999</v>
          </cell>
          <cell r="J214">
            <v>44.55</v>
          </cell>
          <cell r="K214" t="str">
            <v>B6</v>
          </cell>
          <cell r="L214" t="str">
            <v>ACACAGAA</v>
          </cell>
        </row>
        <row r="215">
          <cell r="A215" t="str">
            <v>mmur007_r01_p2e08</v>
          </cell>
          <cell r="B215" t="str">
            <v>ADY1995</v>
          </cell>
          <cell r="C215" t="str">
            <v>~15</v>
          </cell>
          <cell r="D215" t="str">
            <v>G</v>
          </cell>
          <cell r="E215" t="str">
            <v>WGA</v>
          </cell>
          <cell r="F215" t="str">
            <v>Microcebus</v>
          </cell>
          <cell r="G215" t="str">
            <v>murinus</v>
          </cell>
          <cell r="H215" t="str">
            <v>Belo-sur-mer</v>
          </cell>
          <cell r="I215">
            <v>-20.735230000000001</v>
          </cell>
          <cell r="J215">
            <v>44.001358000000003</v>
          </cell>
          <cell r="K215" t="str">
            <v>E8</v>
          </cell>
          <cell r="L215" t="str">
            <v>GTACGCAA</v>
          </cell>
        </row>
        <row r="216">
          <cell r="A216" t="str">
            <v>mmur008_r01_p1a09</v>
          </cell>
          <cell r="B216" t="str">
            <v>Joerg214</v>
          </cell>
          <cell r="C216" t="str">
            <v>~17</v>
          </cell>
          <cell r="D216" t="str">
            <v>G</v>
          </cell>
          <cell r="E216" t="str">
            <v>gDNA</v>
          </cell>
          <cell r="F216" t="str">
            <v>Microcebus</v>
          </cell>
          <cell r="G216" t="str">
            <v>murinus</v>
          </cell>
          <cell r="H216" t="str">
            <v>Kirindy</v>
          </cell>
          <cell r="I216">
            <v>-20.05</v>
          </cell>
          <cell r="J216">
            <v>44.65</v>
          </cell>
          <cell r="K216" t="str">
            <v>A9</v>
          </cell>
          <cell r="L216" t="str">
            <v>CTGTAGCC</v>
          </cell>
        </row>
        <row r="217">
          <cell r="A217" t="str">
            <v>mmur009_r01_p1d01</v>
          </cell>
          <cell r="B217" t="str">
            <v>Joerg33</v>
          </cell>
          <cell r="C217" t="str">
            <v>~17</v>
          </cell>
          <cell r="D217" t="str">
            <v>G</v>
          </cell>
          <cell r="E217" t="str">
            <v>gDNA</v>
          </cell>
          <cell r="F217" t="str">
            <v>Microcebus</v>
          </cell>
          <cell r="G217" t="str">
            <v>murinus</v>
          </cell>
          <cell r="H217" t="str">
            <v>Kirindy</v>
          </cell>
          <cell r="I217">
            <v>-20.05</v>
          </cell>
          <cell r="J217">
            <v>44.65</v>
          </cell>
          <cell r="K217" t="str">
            <v>D1</v>
          </cell>
          <cell r="L217" t="str">
            <v>CCGAAGTA</v>
          </cell>
        </row>
        <row r="218">
          <cell r="A218" t="str">
            <v>mmur010_r01_p1a04</v>
          </cell>
          <cell r="B218" t="str">
            <v>RMR25</v>
          </cell>
          <cell r="C218" t="str">
            <v>~17</v>
          </cell>
          <cell r="D218" t="str">
            <v>G</v>
          </cell>
          <cell r="E218" t="str">
            <v>gDNA</v>
          </cell>
          <cell r="F218" t="str">
            <v>Microcebus</v>
          </cell>
          <cell r="G218" t="str">
            <v>murinus</v>
          </cell>
          <cell r="H218" t="str">
            <v>Manamby</v>
          </cell>
          <cell r="I218">
            <v>-20.433333000000001</v>
          </cell>
          <cell r="J218">
            <v>44.833333000000003</v>
          </cell>
          <cell r="K218" t="str">
            <v>A4</v>
          </cell>
          <cell r="L218" t="str">
            <v>ACCACTGT</v>
          </cell>
        </row>
        <row r="219">
          <cell r="A219" t="str">
            <v>mmur011_r01_p3e05</v>
          </cell>
          <cell r="B219" t="str">
            <v>RMR26</v>
          </cell>
          <cell r="C219" t="str">
            <v>~17</v>
          </cell>
          <cell r="D219" t="str">
            <v>G</v>
          </cell>
          <cell r="E219" t="str">
            <v>WGA</v>
          </cell>
          <cell r="F219" t="str">
            <v>Microcebus</v>
          </cell>
          <cell r="G219" t="str">
            <v>murinus</v>
          </cell>
          <cell r="H219" t="str">
            <v>Manamby</v>
          </cell>
          <cell r="I219">
            <v>-20.433333000000001</v>
          </cell>
          <cell r="J219">
            <v>44.833333000000003</v>
          </cell>
          <cell r="K219" t="str">
            <v>E5</v>
          </cell>
          <cell r="L219" t="str">
            <v>GCTCGGTA</v>
          </cell>
        </row>
        <row r="220">
          <cell r="A220" t="str">
            <v>mmur012_r01_p2d10</v>
          </cell>
          <cell r="B220" t="str">
            <v>RMR27</v>
          </cell>
          <cell r="C220" t="str">
            <v>~17</v>
          </cell>
          <cell r="D220" t="str">
            <v>G</v>
          </cell>
          <cell r="E220" t="str">
            <v>WGA?</v>
          </cell>
          <cell r="F220" t="str">
            <v>Microcebus</v>
          </cell>
          <cell r="G220" t="str">
            <v>murinus</v>
          </cell>
          <cell r="H220" t="str">
            <v>Manamby</v>
          </cell>
          <cell r="I220">
            <v>-20.433333000000001</v>
          </cell>
          <cell r="J220">
            <v>44.833333000000003</v>
          </cell>
          <cell r="K220" t="str">
            <v>D10</v>
          </cell>
          <cell r="L220" t="str">
            <v>GAATCTGA</v>
          </cell>
        </row>
        <row r="221">
          <cell r="A221" t="str">
            <v>mmur013_r01_p2f06</v>
          </cell>
          <cell r="B221" t="str">
            <v>RMR28</v>
          </cell>
          <cell r="C221" t="str">
            <v>~25</v>
          </cell>
          <cell r="D221" t="str">
            <v>G</v>
          </cell>
          <cell r="E221" t="str">
            <v>WGA?</v>
          </cell>
          <cell r="F221" t="str">
            <v>Microcebus</v>
          </cell>
          <cell r="G221" t="str">
            <v>murinus</v>
          </cell>
          <cell r="H221" t="str">
            <v>Manamby</v>
          </cell>
          <cell r="I221">
            <v>-20.433333000000001</v>
          </cell>
          <cell r="J221">
            <v>44.833333000000003</v>
          </cell>
          <cell r="K221" t="str">
            <v>F6</v>
          </cell>
          <cell r="L221" t="str">
            <v>TGGCTTCA</v>
          </cell>
        </row>
        <row r="222">
          <cell r="A222" t="str">
            <v>mmur014_r01_p2d05</v>
          </cell>
          <cell r="B222" t="str">
            <v>RMR29</v>
          </cell>
          <cell r="C222" t="str">
            <v>~25</v>
          </cell>
          <cell r="D222" t="str">
            <v>G</v>
          </cell>
          <cell r="E222" t="str">
            <v>WGA?</v>
          </cell>
          <cell r="F222" t="str">
            <v>Microcebus</v>
          </cell>
          <cell r="G222" t="str">
            <v>murinus</v>
          </cell>
          <cell r="H222" t="str">
            <v>Manamby</v>
          </cell>
          <cell r="I222">
            <v>-20.433333000000001</v>
          </cell>
          <cell r="J222">
            <v>44.833333000000003</v>
          </cell>
          <cell r="K222" t="str">
            <v>D5</v>
          </cell>
          <cell r="L222" t="str">
            <v>CGACTGGA</v>
          </cell>
        </row>
        <row r="223">
          <cell r="A223" t="str">
            <v>mmur015_r01_p2f02</v>
          </cell>
          <cell r="B223" t="str">
            <v>RMR17</v>
          </cell>
          <cell r="C223" t="str">
            <v>~17</v>
          </cell>
          <cell r="D223" t="str">
            <v>G</v>
          </cell>
          <cell r="E223" t="str">
            <v>WGA</v>
          </cell>
          <cell r="F223" t="str">
            <v>Microcebus</v>
          </cell>
          <cell r="G223" t="str">
            <v>murinus</v>
          </cell>
          <cell r="H223" t="str">
            <v>Vohimena</v>
          </cell>
          <cell r="I223">
            <v>-22.666667</v>
          </cell>
          <cell r="J223">
            <v>44.816667000000002</v>
          </cell>
          <cell r="K223" t="str">
            <v>F2</v>
          </cell>
          <cell r="L223" t="str">
            <v>TCCGTCTA</v>
          </cell>
        </row>
        <row r="224">
          <cell r="A224" t="str">
            <v>mmur016_r01_p3g03</v>
          </cell>
          <cell r="B224" t="str">
            <v>RMR19</v>
          </cell>
          <cell r="C224" t="str">
            <v>~17</v>
          </cell>
          <cell r="D224" t="str">
            <v>G</v>
          </cell>
          <cell r="E224" t="str">
            <v>gDNA</v>
          </cell>
          <cell r="F224" t="str">
            <v>Microcebus</v>
          </cell>
          <cell r="G224" t="str">
            <v>murinus</v>
          </cell>
          <cell r="H224" t="str">
            <v>Vohimena</v>
          </cell>
          <cell r="I224">
            <v>-22.666667</v>
          </cell>
          <cell r="J224">
            <v>44.816667000000002</v>
          </cell>
          <cell r="K224" t="str">
            <v>G3</v>
          </cell>
          <cell r="L224" t="str">
            <v>ACAGATTC</v>
          </cell>
        </row>
        <row r="225">
          <cell r="A225" t="str">
            <v>mmur017_r01_p3f09</v>
          </cell>
          <cell r="B225" t="str">
            <v>RMR21</v>
          </cell>
          <cell r="C225" t="str">
            <v>~17</v>
          </cell>
          <cell r="D225" t="str">
            <v>G</v>
          </cell>
          <cell r="E225" t="str">
            <v>WGA</v>
          </cell>
          <cell r="F225" t="str">
            <v>Microcebus</v>
          </cell>
          <cell r="G225" t="str">
            <v>murinus</v>
          </cell>
          <cell r="H225" t="str">
            <v>Vohimena</v>
          </cell>
          <cell r="I225">
            <v>-22.666667</v>
          </cell>
          <cell r="J225">
            <v>44.816667000000002</v>
          </cell>
          <cell r="K225" t="str">
            <v>F9</v>
          </cell>
          <cell r="L225" t="str">
            <v>AACTCACC</v>
          </cell>
        </row>
        <row r="226">
          <cell r="A226" t="str">
            <v>mmur018_r01_p3c04</v>
          </cell>
          <cell r="B226" t="str">
            <v>SMG8040</v>
          </cell>
          <cell r="C226" t="str">
            <v>~22</v>
          </cell>
          <cell r="D226" t="str">
            <v>G</v>
          </cell>
          <cell r="E226" t="str">
            <v>WGA</v>
          </cell>
          <cell r="F226" t="str">
            <v>Microcebus</v>
          </cell>
          <cell r="G226" t="str">
            <v>murinus</v>
          </cell>
          <cell r="H226" t="str">
            <v>Vohimena</v>
          </cell>
          <cell r="I226">
            <v>-22.666667</v>
          </cell>
          <cell r="J226">
            <v>44.816667000000002</v>
          </cell>
          <cell r="K226" t="str">
            <v>C4</v>
          </cell>
          <cell r="L226" t="str">
            <v>ATCCTGTA</v>
          </cell>
        </row>
        <row r="227">
          <cell r="A227" t="str">
            <v>mmur019_r01_p1e12</v>
          </cell>
          <cell r="B227" t="str">
            <v>SMG8041</v>
          </cell>
          <cell r="C227" t="str">
            <v>~24</v>
          </cell>
          <cell r="D227" t="str">
            <v>G</v>
          </cell>
          <cell r="E227" t="str">
            <v>WGA</v>
          </cell>
          <cell r="F227" t="str">
            <v>Microcebus</v>
          </cell>
          <cell r="G227" t="str">
            <v>murinus</v>
          </cell>
          <cell r="H227" t="str">
            <v>Vohimena</v>
          </cell>
          <cell r="I227">
            <v>-22.666667</v>
          </cell>
          <cell r="J227">
            <v>44.816667000000002</v>
          </cell>
          <cell r="K227" t="str">
            <v>E12</v>
          </cell>
          <cell r="L227" t="str">
            <v>TAGGATGA</v>
          </cell>
        </row>
        <row r="228">
          <cell r="A228" t="str">
            <v>mmyo001_r01_p2a03</v>
          </cell>
          <cell r="B228" t="str">
            <v>RMR79</v>
          </cell>
          <cell r="C228" t="str">
            <v>~21</v>
          </cell>
          <cell r="D228" t="str">
            <v>G</v>
          </cell>
          <cell r="E228" t="str">
            <v>gDNA</v>
          </cell>
          <cell r="F228" t="str">
            <v>Microcebus</v>
          </cell>
          <cell r="G228" t="str">
            <v>myoxinus</v>
          </cell>
          <cell r="H228" t="str">
            <v>Aboalimena</v>
          </cell>
          <cell r="I228">
            <v>-19.25</v>
          </cell>
          <cell r="J228">
            <v>44.45</v>
          </cell>
          <cell r="K228" t="str">
            <v>A3</v>
          </cell>
          <cell r="L228" t="str">
            <v>ACATTGGC</v>
          </cell>
        </row>
        <row r="229">
          <cell r="A229" t="str">
            <v>mmyo002_r01_p2h08</v>
          </cell>
          <cell r="B229" t="str">
            <v>RMR80</v>
          </cell>
          <cell r="C229" t="str">
            <v>~18</v>
          </cell>
          <cell r="D229" t="str">
            <v>G</v>
          </cell>
          <cell r="E229" t="str">
            <v>gDNA</v>
          </cell>
          <cell r="F229" t="str">
            <v>Microcebus</v>
          </cell>
          <cell r="G229" t="str">
            <v>myoxinus</v>
          </cell>
          <cell r="H229" t="str">
            <v>Aboalimena</v>
          </cell>
          <cell r="I229">
            <v>-19.25</v>
          </cell>
          <cell r="J229">
            <v>44.45</v>
          </cell>
          <cell r="K229" t="str">
            <v>H8</v>
          </cell>
          <cell r="L229" t="str">
            <v>GAACAGGC</v>
          </cell>
        </row>
        <row r="230">
          <cell r="A230" t="str">
            <v>mmyo003_r01_p2c05</v>
          </cell>
          <cell r="B230" t="str">
            <v>RMR81</v>
          </cell>
          <cell r="C230" t="str">
            <v>~19</v>
          </cell>
          <cell r="D230" t="str">
            <v>G</v>
          </cell>
          <cell r="E230" t="str">
            <v>gDNA</v>
          </cell>
          <cell r="F230" t="str">
            <v>Microcebus</v>
          </cell>
          <cell r="G230" t="str">
            <v>myoxinus</v>
          </cell>
          <cell r="H230" t="str">
            <v>Aboalimena</v>
          </cell>
          <cell r="I230">
            <v>-19.25</v>
          </cell>
          <cell r="J230">
            <v>44.45</v>
          </cell>
          <cell r="K230" t="str">
            <v>C5</v>
          </cell>
          <cell r="L230" t="str">
            <v>ATTGAGGA</v>
          </cell>
        </row>
        <row r="231">
          <cell r="A231" t="str">
            <v>mmyo004_r01_p1g02</v>
          </cell>
          <cell r="B231" t="str">
            <v>RMR82</v>
          </cell>
          <cell r="C231" t="str">
            <v>~18</v>
          </cell>
          <cell r="D231" t="str">
            <v>G</v>
          </cell>
          <cell r="E231" t="str">
            <v>gDNA</v>
          </cell>
          <cell r="F231" t="str">
            <v>Microcebus</v>
          </cell>
          <cell r="G231" t="str">
            <v>myoxinus</v>
          </cell>
          <cell r="H231" t="str">
            <v>Aboalimena</v>
          </cell>
          <cell r="I231">
            <v>-19.25</v>
          </cell>
          <cell r="J231">
            <v>44.45</v>
          </cell>
          <cell r="K231" t="str">
            <v>G2</v>
          </cell>
          <cell r="L231" t="str">
            <v>ACACGACC</v>
          </cell>
        </row>
        <row r="232">
          <cell r="A232" t="str">
            <v>mmyo005_r01_p3h06</v>
          </cell>
          <cell r="B232" t="str">
            <v>JMR072</v>
          </cell>
          <cell r="C232" t="str">
            <v>~17</v>
          </cell>
          <cell r="D232" t="str">
            <v>G</v>
          </cell>
          <cell r="E232" t="str">
            <v>WGA</v>
          </cell>
          <cell r="F232" t="str">
            <v>Microcebus</v>
          </cell>
          <cell r="G232" t="str">
            <v>myoxinus</v>
          </cell>
          <cell r="H232" t="str">
            <v>Ambalimby</v>
          </cell>
          <cell r="I232">
            <v>-19.611667000000001</v>
          </cell>
          <cell r="J232">
            <v>44.743333</v>
          </cell>
          <cell r="K232" t="str">
            <v>H6</v>
          </cell>
          <cell r="L232" t="str">
            <v>CGGATTGC</v>
          </cell>
        </row>
        <row r="233">
          <cell r="A233" t="str">
            <v>mmyo006_r01_p1a03</v>
          </cell>
          <cell r="B233" t="str">
            <v>JMR073</v>
          </cell>
          <cell r="C233" t="str">
            <v>~5</v>
          </cell>
          <cell r="D233" t="str">
            <v>G</v>
          </cell>
          <cell r="E233" t="str">
            <v>WGA</v>
          </cell>
          <cell r="F233" t="str">
            <v>Microcebus</v>
          </cell>
          <cell r="G233" t="str">
            <v>myoxinus</v>
          </cell>
          <cell r="H233" t="str">
            <v>Ambalimby</v>
          </cell>
          <cell r="I233">
            <v>-19.611667000000001</v>
          </cell>
          <cell r="J233">
            <v>44.743333</v>
          </cell>
          <cell r="K233" t="str">
            <v>A3</v>
          </cell>
          <cell r="L233" t="str">
            <v>ACATTGGC</v>
          </cell>
        </row>
        <row r="234">
          <cell r="A234" t="str">
            <v>mmyo007_r01_p2g04</v>
          </cell>
          <cell r="B234" t="str">
            <v>JMR075</v>
          </cell>
          <cell r="C234" t="str">
            <v>~7</v>
          </cell>
          <cell r="D234" t="str">
            <v>G</v>
          </cell>
          <cell r="E234" t="str">
            <v>WGA</v>
          </cell>
          <cell r="F234" t="str">
            <v>Microcebus</v>
          </cell>
          <cell r="G234" t="str">
            <v>myoxinus</v>
          </cell>
          <cell r="H234" t="str">
            <v>Ambalimby</v>
          </cell>
          <cell r="I234">
            <v>-19.611667000000001</v>
          </cell>
          <cell r="J234">
            <v>44.743333</v>
          </cell>
          <cell r="K234" t="str">
            <v>G4</v>
          </cell>
          <cell r="L234" t="str">
            <v>AGATGTAC</v>
          </cell>
        </row>
        <row r="235">
          <cell r="A235" t="str">
            <v>mmyo008_r01_p2h07</v>
          </cell>
          <cell r="B235" t="str">
            <v>JMR027</v>
          </cell>
          <cell r="C235" t="str">
            <v>~17</v>
          </cell>
          <cell r="D235" t="str">
            <v>G</v>
          </cell>
          <cell r="E235" t="str">
            <v>WGA</v>
          </cell>
          <cell r="F235" t="str">
            <v>Microcebus</v>
          </cell>
          <cell r="G235" t="str">
            <v>myoxinus</v>
          </cell>
          <cell r="H235" t="str">
            <v>Andranomanitsy</v>
          </cell>
          <cell r="I235">
            <v>-16.52</v>
          </cell>
          <cell r="J235">
            <v>44.486666999999997</v>
          </cell>
          <cell r="K235" t="str">
            <v>H7</v>
          </cell>
          <cell r="L235" t="str">
            <v>CTAAGGTC</v>
          </cell>
        </row>
        <row r="236">
          <cell r="A236" t="str">
            <v>mmyo009_r01_p2b08</v>
          </cell>
          <cell r="B236" t="str">
            <v>JMR028</v>
          </cell>
          <cell r="C236" t="str">
            <v>~38</v>
          </cell>
          <cell r="D236" t="str">
            <v>G</v>
          </cell>
          <cell r="E236" t="str">
            <v>WGA</v>
          </cell>
          <cell r="F236" t="str">
            <v>Microcebus</v>
          </cell>
          <cell r="G236" t="str">
            <v>myoxinus</v>
          </cell>
          <cell r="H236" t="str">
            <v>Andranomanitsy</v>
          </cell>
          <cell r="I236">
            <v>-16.52</v>
          </cell>
          <cell r="J236">
            <v>44.486666999999997</v>
          </cell>
          <cell r="K236" t="str">
            <v>B8</v>
          </cell>
          <cell r="L236" t="str">
            <v>ACCTCCAA</v>
          </cell>
        </row>
        <row r="237">
          <cell r="A237" t="str">
            <v>mmyo010_r01_p1a02</v>
          </cell>
          <cell r="B237" t="str">
            <v>SMG7396</v>
          </cell>
          <cell r="C237" t="str">
            <v>~17</v>
          </cell>
          <cell r="D237" t="str">
            <v>G</v>
          </cell>
          <cell r="E237" t="str">
            <v>WGA</v>
          </cell>
          <cell r="F237" t="str">
            <v>Microcebus</v>
          </cell>
          <cell r="G237" t="str">
            <v>myoxinus</v>
          </cell>
          <cell r="H237" t="str">
            <v>Belo-sur-Tsiribihina</v>
          </cell>
          <cell r="I237" t="str">
            <v>*</v>
          </cell>
          <cell r="J237" t="str">
            <v>*</v>
          </cell>
          <cell r="K237" t="str">
            <v>A2</v>
          </cell>
          <cell r="L237" t="str">
            <v>AAACATCG</v>
          </cell>
        </row>
        <row r="238">
          <cell r="A238" t="str">
            <v>mmyo011_r01_p3a04</v>
          </cell>
          <cell r="B238" t="str">
            <v>RMR30</v>
          </cell>
          <cell r="C238" t="str">
            <v>~17</v>
          </cell>
          <cell r="D238" t="str">
            <v>G</v>
          </cell>
          <cell r="E238" t="str">
            <v>WGA</v>
          </cell>
          <cell r="F238" t="str">
            <v>Microcebus</v>
          </cell>
          <cell r="G238" t="str">
            <v>myoxinus</v>
          </cell>
          <cell r="H238" t="str">
            <v>Bemaraha</v>
          </cell>
          <cell r="I238">
            <v>-19.100000000000001</v>
          </cell>
          <cell r="J238">
            <v>44.8</v>
          </cell>
          <cell r="K238" t="str">
            <v>A4</v>
          </cell>
          <cell r="L238" t="str">
            <v>ACCACTGT</v>
          </cell>
        </row>
        <row r="239">
          <cell r="A239" t="str">
            <v>mmyo012_r01_p2d04</v>
          </cell>
          <cell r="B239" t="str">
            <v>RMR31</v>
          </cell>
          <cell r="C239" t="str">
            <v>~17</v>
          </cell>
          <cell r="D239" t="str">
            <v>G</v>
          </cell>
          <cell r="E239" t="str">
            <v>gDNA</v>
          </cell>
          <cell r="F239" t="str">
            <v>Microcebus</v>
          </cell>
          <cell r="G239" t="str">
            <v>myoxinus</v>
          </cell>
          <cell r="H239" t="str">
            <v>Bemaraha</v>
          </cell>
          <cell r="I239">
            <v>-19.100000000000001</v>
          </cell>
          <cell r="J239">
            <v>44.8</v>
          </cell>
          <cell r="K239" t="str">
            <v>D4</v>
          </cell>
          <cell r="L239" t="str">
            <v>CGAACTTA</v>
          </cell>
        </row>
        <row r="240">
          <cell r="A240" t="str">
            <v>mmyo013_r01_p1b02</v>
          </cell>
          <cell r="B240" t="str">
            <v>RMR35</v>
          </cell>
          <cell r="C240" t="str">
            <v>~27</v>
          </cell>
          <cell r="D240" t="str">
            <v>G</v>
          </cell>
          <cell r="E240" t="str">
            <v>WGA</v>
          </cell>
          <cell r="F240" t="str">
            <v>Microcebus</v>
          </cell>
          <cell r="G240" t="str">
            <v>myoxinus</v>
          </cell>
          <cell r="H240" t="str">
            <v>Bemaraha</v>
          </cell>
          <cell r="I240">
            <v>-19.100000000000001</v>
          </cell>
          <cell r="J240">
            <v>44.8</v>
          </cell>
          <cell r="K240" t="str">
            <v>B2</v>
          </cell>
          <cell r="L240" t="str">
            <v>AACCGAGA</v>
          </cell>
        </row>
        <row r="241">
          <cell r="A241" t="str">
            <v>mmyo014_r01_p1c12</v>
          </cell>
          <cell r="B241" t="str">
            <v>RMR70</v>
          </cell>
          <cell r="C241" t="str">
            <v>~20</v>
          </cell>
          <cell r="D241" t="str">
            <v>G</v>
          </cell>
          <cell r="E241" t="str">
            <v>WGA</v>
          </cell>
          <cell r="F241" t="str">
            <v>Microcebus</v>
          </cell>
          <cell r="G241" t="str">
            <v>myoxinus</v>
          </cell>
          <cell r="H241" t="str">
            <v>Bemaraha</v>
          </cell>
          <cell r="I241">
            <v>-19.100000000000001</v>
          </cell>
          <cell r="J241">
            <v>44.8</v>
          </cell>
          <cell r="K241" t="str">
            <v>C12</v>
          </cell>
          <cell r="L241" t="str">
            <v>CCAGTTCA</v>
          </cell>
        </row>
        <row r="242">
          <cell r="A242" t="str">
            <v>mrav001_r01_p3e04</v>
          </cell>
          <cell r="B242" t="str">
            <v>RMR55</v>
          </cell>
          <cell r="C242" t="str">
            <v>~17</v>
          </cell>
          <cell r="D242" t="str">
            <v>G</v>
          </cell>
          <cell r="E242" t="str">
            <v>WGA</v>
          </cell>
          <cell r="F242" t="str">
            <v>Microcebus</v>
          </cell>
          <cell r="G242" t="str">
            <v>ravelobensis</v>
          </cell>
          <cell r="H242" t="str">
            <v>Ankarafantsika</v>
          </cell>
          <cell r="I242">
            <v>-16.333333</v>
          </cell>
          <cell r="J242">
            <v>46.783332999999999</v>
          </cell>
          <cell r="K242" t="str">
            <v>E4</v>
          </cell>
          <cell r="L242" t="str">
            <v>GCTAACGA</v>
          </cell>
        </row>
        <row r="243">
          <cell r="A243" t="str">
            <v>mrav002_r01_p3d07</v>
          </cell>
          <cell r="B243" t="str">
            <v>RMR58</v>
          </cell>
          <cell r="C243" t="str">
            <v>~18</v>
          </cell>
          <cell r="D243" t="str">
            <v>G</v>
          </cell>
          <cell r="E243" t="str">
            <v>gDNA</v>
          </cell>
          <cell r="F243" t="str">
            <v>Microcebus</v>
          </cell>
          <cell r="G243" t="str">
            <v>ravelobensis</v>
          </cell>
          <cell r="H243" t="str">
            <v>Ankarafantsika</v>
          </cell>
          <cell r="I243">
            <v>-16.333333</v>
          </cell>
          <cell r="J243">
            <v>46.783332999999999</v>
          </cell>
          <cell r="K243" t="str">
            <v>D7</v>
          </cell>
          <cell r="L243" t="str">
            <v>CTCAATGA</v>
          </cell>
        </row>
        <row r="244">
          <cell r="A244" t="str">
            <v>mrav003_r01_p2c08</v>
          </cell>
          <cell r="B244" t="str">
            <v>RMR63</v>
          </cell>
          <cell r="C244" t="str">
            <v>~40</v>
          </cell>
          <cell r="D244" t="str">
            <v>G</v>
          </cell>
          <cell r="E244" t="str">
            <v>gDNA</v>
          </cell>
          <cell r="F244" t="str">
            <v>Microcebus</v>
          </cell>
          <cell r="G244" t="str">
            <v>ravelobensis</v>
          </cell>
          <cell r="H244" t="str">
            <v>Ankarafantsika</v>
          </cell>
          <cell r="I244">
            <v>-16.333333</v>
          </cell>
          <cell r="J244">
            <v>46.783332999999999</v>
          </cell>
          <cell r="K244" t="str">
            <v>C8</v>
          </cell>
          <cell r="L244" t="str">
            <v>CAATGGAA</v>
          </cell>
        </row>
        <row r="245">
          <cell r="A245" t="str">
            <v>mrav004_r01_p1d02</v>
          </cell>
          <cell r="B245" t="str">
            <v>SMG8690</v>
          </cell>
          <cell r="C245" t="str">
            <v>~17</v>
          </cell>
          <cell r="D245" t="str">
            <v>G</v>
          </cell>
          <cell r="E245" t="str">
            <v>gDNA</v>
          </cell>
          <cell r="F245" t="str">
            <v>Microcebus</v>
          </cell>
          <cell r="G245" t="str">
            <v>ravelobensis</v>
          </cell>
          <cell r="H245" t="str">
            <v>Ankarafantsika</v>
          </cell>
          <cell r="I245">
            <v>-16.333333</v>
          </cell>
          <cell r="J245">
            <v>46.783332999999999</v>
          </cell>
          <cell r="K245" t="str">
            <v>D2</v>
          </cell>
          <cell r="L245" t="str">
            <v>CCGTGAGA</v>
          </cell>
        </row>
        <row r="246">
          <cell r="A246" t="str">
            <v>mruf001_r01_p3c12</v>
          </cell>
          <cell r="B246" t="str">
            <v>RMR142</v>
          </cell>
          <cell r="C246" t="str">
            <v>~11</v>
          </cell>
          <cell r="D246" t="str">
            <v>G</v>
          </cell>
          <cell r="E246" t="str">
            <v>WGA</v>
          </cell>
          <cell r="F246" t="str">
            <v>Microcebus</v>
          </cell>
          <cell r="G246" t="str">
            <v>rufus</v>
          </cell>
          <cell r="H246" t="str">
            <v>Andrambovato</v>
          </cell>
          <cell r="I246">
            <v>-21.49593333</v>
          </cell>
          <cell r="J246">
            <v>47.401800000000001</v>
          </cell>
          <cell r="K246" t="str">
            <v>C12</v>
          </cell>
          <cell r="L246" t="str">
            <v>CCAGTTCA</v>
          </cell>
        </row>
        <row r="247">
          <cell r="A247" t="str">
            <v>mruf002_r01_p2h06</v>
          </cell>
          <cell r="B247" t="str">
            <v>RMR144</v>
          </cell>
          <cell r="C247" t="str">
            <v>~17</v>
          </cell>
          <cell r="D247" t="str">
            <v>G</v>
          </cell>
          <cell r="E247" t="str">
            <v>WGA</v>
          </cell>
          <cell r="F247" t="str">
            <v>Microcebus</v>
          </cell>
          <cell r="G247" t="str">
            <v>rufus</v>
          </cell>
          <cell r="H247" t="str">
            <v>Andrambovato</v>
          </cell>
          <cell r="I247">
            <v>-21.49593333</v>
          </cell>
          <cell r="J247">
            <v>47.401800000000001</v>
          </cell>
          <cell r="K247" t="str">
            <v>H6</v>
          </cell>
          <cell r="L247" t="str">
            <v>CGGATTGC</v>
          </cell>
        </row>
        <row r="248">
          <cell r="A248" t="str">
            <v>mruf003_r01_p2d06</v>
          </cell>
          <cell r="B248" t="str">
            <v>RMR147</v>
          </cell>
          <cell r="C248" t="str">
            <v>~17</v>
          </cell>
          <cell r="D248" t="str">
            <v>G</v>
          </cell>
          <cell r="E248" t="str">
            <v>gDNA</v>
          </cell>
          <cell r="F248" t="str">
            <v>Microcebus</v>
          </cell>
          <cell r="G248" t="str">
            <v>rufus</v>
          </cell>
          <cell r="H248" t="str">
            <v>Andrambovato</v>
          </cell>
          <cell r="I248">
            <v>-21.49593333</v>
          </cell>
          <cell r="J248">
            <v>47.401800000000001</v>
          </cell>
          <cell r="K248" t="str">
            <v>D6</v>
          </cell>
          <cell r="L248" t="str">
            <v>CGCATACA</v>
          </cell>
        </row>
        <row r="249">
          <cell r="A249" t="str">
            <v>mruf004_r01_p3b03</v>
          </cell>
          <cell r="B249" t="str">
            <v>CAISOM101</v>
          </cell>
          <cell r="C249" t="str">
            <v>~21</v>
          </cell>
          <cell r="D249" t="str">
            <v>G</v>
          </cell>
          <cell r="E249" t="str">
            <v>WGA</v>
          </cell>
          <cell r="F249" t="str">
            <v>Microcebus</v>
          </cell>
          <cell r="G249" t="str">
            <v>rufus</v>
          </cell>
          <cell r="H249" t="str">
            <v>Ranomafana</v>
          </cell>
          <cell r="I249">
            <v>-21.25</v>
          </cell>
          <cell r="J249">
            <v>47.45</v>
          </cell>
          <cell r="K249" t="str">
            <v>B3</v>
          </cell>
          <cell r="L249" t="str">
            <v>AACGCTTA</v>
          </cell>
        </row>
        <row r="250">
          <cell r="A250" t="str">
            <v>mruf004_r01_p3h12</v>
          </cell>
          <cell r="B250" t="str">
            <v>CAISOM101</v>
          </cell>
          <cell r="C250" t="str">
            <v>~21</v>
          </cell>
          <cell r="D250" t="str">
            <v>G</v>
          </cell>
          <cell r="E250" t="str">
            <v>WGA</v>
          </cell>
          <cell r="F250" t="str">
            <v>Microcebus</v>
          </cell>
          <cell r="G250" t="str">
            <v>rufus</v>
          </cell>
          <cell r="H250" t="str">
            <v>Ranomafana</v>
          </cell>
          <cell r="I250">
            <v>-21.25</v>
          </cell>
          <cell r="J250">
            <v>47.45</v>
          </cell>
          <cell r="K250" t="str">
            <v>H12</v>
          </cell>
          <cell r="L250" t="str">
            <v>GCCAAGAC</v>
          </cell>
        </row>
        <row r="251">
          <cell r="A251" t="str">
            <v>mruf005_r01_p3h05</v>
          </cell>
          <cell r="B251" t="str">
            <v>D100M94</v>
          </cell>
          <cell r="C251" t="str">
            <v>~26</v>
          </cell>
          <cell r="D251" t="str">
            <v>G</v>
          </cell>
          <cell r="E251" t="str">
            <v>WGA</v>
          </cell>
          <cell r="F251" t="str">
            <v>Microcebus</v>
          </cell>
          <cell r="G251" t="str">
            <v>rufus</v>
          </cell>
          <cell r="H251" t="str">
            <v>Ranomafana</v>
          </cell>
          <cell r="I251">
            <v>-21.25</v>
          </cell>
          <cell r="J251">
            <v>47.45</v>
          </cell>
          <cell r="K251" t="str">
            <v>H5</v>
          </cell>
          <cell r="L251" t="str">
            <v>CGACACAC</v>
          </cell>
        </row>
        <row r="252">
          <cell r="A252" t="str">
            <v>mruf006_r01_p1h01</v>
          </cell>
          <cell r="B252" t="str">
            <v>E0F72</v>
          </cell>
          <cell r="C252" t="str">
            <v>~17</v>
          </cell>
          <cell r="D252" t="str">
            <v>S</v>
          </cell>
          <cell r="E252" t="str">
            <v>gDNA</v>
          </cell>
          <cell r="F252" t="str">
            <v>Microcebus</v>
          </cell>
          <cell r="G252" t="str">
            <v>rufus</v>
          </cell>
          <cell r="H252" t="str">
            <v>Ranomafana</v>
          </cell>
          <cell r="I252">
            <v>-21.25</v>
          </cell>
          <cell r="J252">
            <v>47.45</v>
          </cell>
          <cell r="K252" t="str">
            <v>H1</v>
          </cell>
          <cell r="L252" t="str">
            <v>CCATCCTC</v>
          </cell>
        </row>
        <row r="253">
          <cell r="A253" t="str">
            <v>mruf007_r01_p3d12</v>
          </cell>
          <cell r="B253" t="str">
            <v>E250M100</v>
          </cell>
          <cell r="C253" t="str">
            <v>~29</v>
          </cell>
          <cell r="D253" t="str">
            <v>G</v>
          </cell>
          <cell r="E253" t="str">
            <v>WGA</v>
          </cell>
          <cell r="F253" t="str">
            <v>Microcebus</v>
          </cell>
          <cell r="G253" t="str">
            <v>rufus</v>
          </cell>
          <cell r="H253" t="str">
            <v>Ranomafana</v>
          </cell>
          <cell r="I253">
            <v>-21.25</v>
          </cell>
          <cell r="J253">
            <v>47.45</v>
          </cell>
          <cell r="K253" t="str">
            <v>D12</v>
          </cell>
          <cell r="L253" t="str">
            <v>GAGCTGAA</v>
          </cell>
        </row>
        <row r="254">
          <cell r="A254" t="str">
            <v>mruf008_r01_p2d08</v>
          </cell>
          <cell r="B254" t="str">
            <v>E250M91</v>
          </cell>
          <cell r="C254" t="str">
            <v>~17</v>
          </cell>
          <cell r="D254" t="str">
            <v>S</v>
          </cell>
          <cell r="E254" t="str">
            <v>gDNA</v>
          </cell>
          <cell r="F254" t="str">
            <v>Microcebus</v>
          </cell>
          <cell r="G254" t="str">
            <v>rufus</v>
          </cell>
          <cell r="H254" t="str">
            <v>Ranomafana</v>
          </cell>
          <cell r="I254">
            <v>-21.25</v>
          </cell>
          <cell r="J254">
            <v>47.45</v>
          </cell>
          <cell r="K254" t="str">
            <v>D8</v>
          </cell>
          <cell r="L254" t="str">
            <v>CTGAGCCA</v>
          </cell>
        </row>
        <row r="255">
          <cell r="A255" t="str">
            <v>mruf009_r01_p2g12</v>
          </cell>
          <cell r="B255" t="str">
            <v>F400M95</v>
          </cell>
          <cell r="C255" t="str">
            <v>~27</v>
          </cell>
          <cell r="D255" t="str">
            <v>G</v>
          </cell>
          <cell r="E255" t="str">
            <v>WGA</v>
          </cell>
          <cell r="F255" t="str">
            <v>Microcebus</v>
          </cell>
          <cell r="G255" t="str">
            <v>rufus</v>
          </cell>
          <cell r="H255" t="str">
            <v>Ranomafana</v>
          </cell>
          <cell r="I255">
            <v>-21.25</v>
          </cell>
          <cell r="J255">
            <v>47.45</v>
          </cell>
          <cell r="K255" t="str">
            <v>G12</v>
          </cell>
          <cell r="L255" t="str">
            <v>CACCTTAC</v>
          </cell>
        </row>
        <row r="256">
          <cell r="A256" t="str">
            <v>mspp001_r01_p1b07</v>
          </cell>
          <cell r="B256" t="str">
            <v>RMR161</v>
          </cell>
          <cell r="C256" t="str">
            <v>~20</v>
          </cell>
          <cell r="D256" t="str">
            <v>G</v>
          </cell>
          <cell r="E256" t="str">
            <v>WGA</v>
          </cell>
          <cell r="F256" t="str">
            <v>Microcebus</v>
          </cell>
          <cell r="G256" t="str">
            <v>sp. - Montagne d'Ambre</v>
          </cell>
          <cell r="H256" t="str">
            <v>Ambanja</v>
          </cell>
          <cell r="I256">
            <v>-13.703056</v>
          </cell>
          <cell r="J256">
            <v>48.504443999999999</v>
          </cell>
          <cell r="K256" t="str">
            <v>B7</v>
          </cell>
          <cell r="L256" t="str">
            <v>ACAGCAGA</v>
          </cell>
        </row>
        <row r="257">
          <cell r="A257" t="str">
            <v>mspp002_r01_p3c01</v>
          </cell>
          <cell r="B257" t="str">
            <v>MBB019</v>
          </cell>
          <cell r="C257" t="str">
            <v>~14</v>
          </cell>
          <cell r="D257" t="str">
            <v>G</v>
          </cell>
          <cell r="E257" t="str">
            <v>WGA</v>
          </cell>
          <cell r="F257" t="str">
            <v>Microcebus</v>
          </cell>
          <cell r="G257" t="str">
            <v>sp. - Mananara Nord</v>
          </cell>
          <cell r="H257" t="str">
            <v>Mananara Nord</v>
          </cell>
          <cell r="I257">
            <v>-16.304818999999998</v>
          </cell>
          <cell r="J257">
            <v>49.794678220000002</v>
          </cell>
          <cell r="K257" t="str">
            <v>C1</v>
          </cell>
          <cell r="L257" t="str">
            <v>AGATCGCA</v>
          </cell>
        </row>
        <row r="258">
          <cell r="A258" t="str">
            <v>mspp003_r01_p3d09</v>
          </cell>
          <cell r="B258" t="str">
            <v>MBB020</v>
          </cell>
          <cell r="C258" t="str">
            <v>~15</v>
          </cell>
          <cell r="D258" t="str">
            <v>G</v>
          </cell>
          <cell r="E258" t="str">
            <v>WGA</v>
          </cell>
          <cell r="F258" t="str">
            <v>Microcebus</v>
          </cell>
          <cell r="G258" t="str">
            <v>sp. - Mananara Nord</v>
          </cell>
          <cell r="H258" t="str">
            <v>Mananara Nord</v>
          </cell>
          <cell r="I258">
            <v>-16.304818999999998</v>
          </cell>
          <cell r="J258">
            <v>49.794678220000002</v>
          </cell>
          <cell r="K258" t="str">
            <v>D9</v>
          </cell>
          <cell r="L258" t="str">
            <v>CTGGCATA</v>
          </cell>
        </row>
        <row r="259">
          <cell r="A259" t="str">
            <v>mspp004_r01_p1c06</v>
          </cell>
          <cell r="B259" t="str">
            <v>MBB021</v>
          </cell>
          <cell r="C259" t="str">
            <v>~17</v>
          </cell>
          <cell r="D259" t="str">
            <v>G</v>
          </cell>
          <cell r="E259" t="str">
            <v>WGA</v>
          </cell>
          <cell r="F259" t="str">
            <v>Microcebus</v>
          </cell>
          <cell r="G259" t="str">
            <v>sp. - Mananara Nord</v>
          </cell>
          <cell r="H259" t="str">
            <v>Mananara Nord</v>
          </cell>
          <cell r="I259">
            <v>-16.304818999999998</v>
          </cell>
          <cell r="J259">
            <v>49.794678220000002</v>
          </cell>
          <cell r="K259" t="str">
            <v>C6</v>
          </cell>
          <cell r="L259" t="str">
            <v>CAACCACA</v>
          </cell>
        </row>
        <row r="260">
          <cell r="A260" t="str">
            <v>mspp005_r01_p3d05</v>
          </cell>
          <cell r="B260" t="str">
            <v>MBB022</v>
          </cell>
          <cell r="C260" t="str">
            <v>~17</v>
          </cell>
          <cell r="D260" t="str">
            <v>G</v>
          </cell>
          <cell r="E260" t="str">
            <v>WGA</v>
          </cell>
          <cell r="F260" t="str">
            <v>Microcebus</v>
          </cell>
          <cell r="G260" t="str">
            <v>sp. - Mananara Nord</v>
          </cell>
          <cell r="H260" t="str">
            <v>Mananara Nord</v>
          </cell>
          <cell r="I260">
            <v>-16.304818999999998</v>
          </cell>
          <cell r="J260">
            <v>49.794678220000002</v>
          </cell>
          <cell r="K260" t="str">
            <v>D5</v>
          </cell>
          <cell r="L260" t="str">
            <v>CGACTGGA</v>
          </cell>
        </row>
        <row r="261">
          <cell r="A261" t="str">
            <v>mspp006_r01_p2g01</v>
          </cell>
          <cell r="B261" t="str">
            <v>MBB024</v>
          </cell>
          <cell r="C261" t="str">
            <v>~13</v>
          </cell>
          <cell r="D261" t="str">
            <v>G</v>
          </cell>
          <cell r="E261" t="str">
            <v>gDNA</v>
          </cell>
          <cell r="F261" t="str">
            <v>Microcebus</v>
          </cell>
          <cell r="G261" t="str">
            <v>sp. - Mananara Nord</v>
          </cell>
          <cell r="H261" t="str">
            <v>Mananara Nord</v>
          </cell>
          <cell r="I261">
            <v>-16.304818999999998</v>
          </cell>
          <cell r="J261">
            <v>49.794678220000002</v>
          </cell>
          <cell r="K261" t="str">
            <v>G1</v>
          </cell>
          <cell r="L261" t="str">
            <v>AATGTTGC</v>
          </cell>
        </row>
        <row r="262">
          <cell r="A262" t="str">
            <v>mspp007_r01_p3f01</v>
          </cell>
          <cell r="B262" t="str">
            <v>MBB025</v>
          </cell>
          <cell r="C262" t="str">
            <v>~17</v>
          </cell>
          <cell r="D262" t="str">
            <v>G</v>
          </cell>
          <cell r="E262" t="str">
            <v>WGA</v>
          </cell>
          <cell r="F262" t="str">
            <v>Microcebus</v>
          </cell>
          <cell r="G262" t="str">
            <v>sp. - Mananara Nord</v>
          </cell>
          <cell r="H262" t="str">
            <v>Mananara Nord</v>
          </cell>
          <cell r="I262">
            <v>-16.304818999999998</v>
          </cell>
          <cell r="J262">
            <v>49.794678220000002</v>
          </cell>
          <cell r="K262" t="str">
            <v>F1</v>
          </cell>
          <cell r="L262" t="str">
            <v>TATCAGCA</v>
          </cell>
        </row>
        <row r="263">
          <cell r="A263" t="str">
            <v>mspp008_r01_p3f05</v>
          </cell>
          <cell r="B263" t="str">
            <v>MBB027</v>
          </cell>
          <cell r="C263" t="str">
            <v>~17</v>
          </cell>
          <cell r="D263" t="str">
            <v>G</v>
          </cell>
          <cell r="E263" t="str">
            <v>WGA</v>
          </cell>
          <cell r="F263" t="str">
            <v>Microcebus</v>
          </cell>
          <cell r="G263" t="str">
            <v>sp. - Mananara Nord</v>
          </cell>
          <cell r="H263" t="str">
            <v>Mananara Nord</v>
          </cell>
          <cell r="I263">
            <v>-16.304818999999998</v>
          </cell>
          <cell r="J263">
            <v>49.794678220000002</v>
          </cell>
          <cell r="K263" t="str">
            <v>F5</v>
          </cell>
          <cell r="L263" t="str">
            <v>TGGAACAA</v>
          </cell>
        </row>
        <row r="264">
          <cell r="A264" t="str">
            <v>mspp009_r01_p2g09</v>
          </cell>
          <cell r="B264" t="str">
            <v>MBB028</v>
          </cell>
          <cell r="C264" t="str">
            <v>~17</v>
          </cell>
          <cell r="D264" t="str">
            <v>G</v>
          </cell>
          <cell r="E264" t="str">
            <v>gDNA</v>
          </cell>
          <cell r="F264" t="str">
            <v>Microcebus</v>
          </cell>
          <cell r="G264" t="str">
            <v>sp. - Mananara Nord</v>
          </cell>
          <cell r="H264" t="str">
            <v>Mananara Nord</v>
          </cell>
          <cell r="I264">
            <v>-16.304818999999998</v>
          </cell>
          <cell r="J264">
            <v>49.794678220000002</v>
          </cell>
          <cell r="K264" t="str">
            <v>G9</v>
          </cell>
          <cell r="L264" t="str">
            <v>ATCATTCC</v>
          </cell>
        </row>
        <row r="265">
          <cell r="A265" t="str">
            <v>mspp010_r01_p3c02</v>
          </cell>
          <cell r="B265" t="str">
            <v>MBB029</v>
          </cell>
          <cell r="C265" t="str">
            <v>~12</v>
          </cell>
          <cell r="D265" t="str">
            <v>G</v>
          </cell>
          <cell r="E265" t="str">
            <v>gDNA</v>
          </cell>
          <cell r="F265" t="str">
            <v>Microcebus</v>
          </cell>
          <cell r="G265" t="str">
            <v>sp. - Mananara Nord</v>
          </cell>
          <cell r="H265" t="str">
            <v>Mananara Nord</v>
          </cell>
          <cell r="I265">
            <v>-16.304818999999998</v>
          </cell>
          <cell r="J265">
            <v>49.794678220000002</v>
          </cell>
          <cell r="K265" t="str">
            <v>C2</v>
          </cell>
          <cell r="L265" t="str">
            <v>AGCAGGAA</v>
          </cell>
        </row>
        <row r="266">
          <cell r="A266" t="str">
            <v>mspp011_r01_p1g04</v>
          </cell>
          <cell r="B266" t="str">
            <v>RMR154</v>
          </cell>
          <cell r="C266" t="str">
            <v>~17</v>
          </cell>
          <cell r="D266" t="str">
            <v>G</v>
          </cell>
          <cell r="E266" t="str">
            <v>WGA</v>
          </cell>
          <cell r="F266" t="str">
            <v>Microcebus</v>
          </cell>
          <cell r="G266" t="str">
            <v>sp. - Montagne d'Ambre</v>
          </cell>
          <cell r="H266" t="str">
            <v>Montagne d’Ambre</v>
          </cell>
          <cell r="I266">
            <v>-12.475</v>
          </cell>
          <cell r="J266">
            <v>49.218333000000001</v>
          </cell>
          <cell r="K266" t="str">
            <v>G4</v>
          </cell>
          <cell r="L266" t="str">
            <v>AGATGTAC</v>
          </cell>
        </row>
        <row r="267">
          <cell r="A267" t="str">
            <v>mspp012_r01_p2d09</v>
          </cell>
          <cell r="B267" t="str">
            <v>RMR156</v>
          </cell>
          <cell r="C267" t="str">
            <v>~17</v>
          </cell>
          <cell r="D267" t="str">
            <v>G</v>
          </cell>
          <cell r="E267" t="str">
            <v>WGA</v>
          </cell>
          <cell r="F267" t="str">
            <v>Microcebus</v>
          </cell>
          <cell r="G267" t="str">
            <v>sp. - Montagne d'Ambre</v>
          </cell>
          <cell r="H267" t="str">
            <v>Montagne d’Ambre</v>
          </cell>
          <cell r="I267">
            <v>-12.475</v>
          </cell>
          <cell r="J267">
            <v>49.218333000000001</v>
          </cell>
          <cell r="K267" t="str">
            <v>D9</v>
          </cell>
          <cell r="L267" t="str">
            <v>CTGGCATA</v>
          </cell>
        </row>
        <row r="268">
          <cell r="A268" t="str">
            <v>mspp013_r01_p3c06</v>
          </cell>
          <cell r="B268" t="str">
            <v>RMR160</v>
          </cell>
          <cell r="C268" t="str">
            <v>~20</v>
          </cell>
          <cell r="D268" t="str">
            <v>G</v>
          </cell>
          <cell r="E268" t="str">
            <v>WGA</v>
          </cell>
          <cell r="F268" t="str">
            <v>Microcebus</v>
          </cell>
          <cell r="G268" t="str">
            <v>sp. - Montagne d'Ambre</v>
          </cell>
          <cell r="H268" t="str">
            <v>Montagne d’Ambre</v>
          </cell>
          <cell r="I268">
            <v>-12.475</v>
          </cell>
          <cell r="J268">
            <v>49.218333000000001</v>
          </cell>
          <cell r="K268" t="str">
            <v>C6</v>
          </cell>
          <cell r="L268" t="str">
            <v>CAACCACA</v>
          </cell>
        </row>
        <row r="269">
          <cell r="A269" t="str">
            <v>mspp014_r01_p3a12</v>
          </cell>
          <cell r="B269" t="str">
            <v>MBB052</v>
          </cell>
          <cell r="C269" t="str">
            <v>~17</v>
          </cell>
          <cell r="D269" t="str">
            <v>G</v>
          </cell>
          <cell r="E269" t="str">
            <v>WGA</v>
          </cell>
          <cell r="F269" t="str">
            <v>Microcebus</v>
          </cell>
          <cell r="G269" t="str">
            <v>sp. - Tsihomanaomby</v>
          </cell>
          <cell r="H269" t="str">
            <v>Tsihomanaomby</v>
          </cell>
          <cell r="I269">
            <v>-14.100894</v>
          </cell>
          <cell r="J269">
            <v>50.013674999999999</v>
          </cell>
          <cell r="K269" t="str">
            <v>A12</v>
          </cell>
          <cell r="L269" t="str">
            <v>AGTGGTCA</v>
          </cell>
        </row>
        <row r="270">
          <cell r="A270" t="str">
            <v>mspp015_r01_p1c02</v>
          </cell>
          <cell r="B270" t="str">
            <v>MBB057</v>
          </cell>
          <cell r="C270" t="str">
            <v>~17</v>
          </cell>
          <cell r="D270" t="str">
            <v>G</v>
          </cell>
          <cell r="E270" t="str">
            <v>WGA</v>
          </cell>
          <cell r="F270" t="str">
            <v>Microcebus</v>
          </cell>
          <cell r="G270" t="str">
            <v>sp. - Tsihomanaomby</v>
          </cell>
          <cell r="H270" t="str">
            <v>Tsihomanaomby</v>
          </cell>
          <cell r="I270">
            <v>-14.100894</v>
          </cell>
          <cell r="J270">
            <v>50.013674999999999</v>
          </cell>
          <cell r="K270" t="str">
            <v>C2</v>
          </cell>
          <cell r="L270" t="str">
            <v>AGCAGGAA</v>
          </cell>
        </row>
        <row r="271">
          <cell r="A271" t="str">
            <v>mtan001_r01_p2e09</v>
          </cell>
          <cell r="B271" t="str">
            <v>RMR202</v>
          </cell>
          <cell r="C271" t="str">
            <v>~18</v>
          </cell>
          <cell r="D271" t="str">
            <v>G</v>
          </cell>
          <cell r="E271" t="str">
            <v>WGA</v>
          </cell>
          <cell r="F271" t="str">
            <v>Microcebus</v>
          </cell>
          <cell r="G271" t="str">
            <v>tanosi</v>
          </cell>
          <cell r="H271" t="str">
            <v>Ivorona</v>
          </cell>
          <cell r="I271">
            <v>-24.823611110000002</v>
          </cell>
          <cell r="J271">
            <v>46.948611110000002</v>
          </cell>
          <cell r="K271" t="str">
            <v>E9</v>
          </cell>
          <cell r="L271" t="str">
            <v>GTCGTAGA</v>
          </cell>
        </row>
        <row r="272">
          <cell r="A272" t="str">
            <v>mtan002_r01_p3f08</v>
          </cell>
          <cell r="B272" t="str">
            <v>RMR202</v>
          </cell>
          <cell r="C272" t="str">
            <v>~18</v>
          </cell>
          <cell r="D272" t="str">
            <v>G</v>
          </cell>
          <cell r="E272" t="str">
            <v>WGA</v>
          </cell>
          <cell r="F272" t="str">
            <v>Microcebus</v>
          </cell>
          <cell r="G272" t="str">
            <v>tanosi</v>
          </cell>
          <cell r="H272" t="str">
            <v>Ivorona</v>
          </cell>
          <cell r="I272">
            <v>-24.823611110000002</v>
          </cell>
          <cell r="J272">
            <v>46.948611110000002</v>
          </cell>
          <cell r="K272" t="str">
            <v>F8</v>
          </cell>
          <cell r="L272" t="str">
            <v>TTCACGCA</v>
          </cell>
        </row>
        <row r="273">
          <cell r="A273" t="str">
            <v>mtan003_r01_p2h03</v>
          </cell>
          <cell r="B273" t="str">
            <v>RMR204</v>
          </cell>
          <cell r="C273" t="str">
            <v>~19</v>
          </cell>
          <cell r="D273" t="str">
            <v>G</v>
          </cell>
          <cell r="E273" t="str">
            <v>WGA</v>
          </cell>
          <cell r="F273" t="str">
            <v>Microcebus</v>
          </cell>
          <cell r="G273" t="str">
            <v>tanosi</v>
          </cell>
          <cell r="H273" t="str">
            <v>Ivorona</v>
          </cell>
          <cell r="I273">
            <v>-24.823611110000002</v>
          </cell>
          <cell r="J273">
            <v>46.948611110000002</v>
          </cell>
          <cell r="K273" t="str">
            <v>H3</v>
          </cell>
          <cell r="L273" t="str">
            <v>CCTAATCC</v>
          </cell>
        </row>
        <row r="274">
          <cell r="A274" t="str">
            <v>mtan004_r01_p2f03</v>
          </cell>
          <cell r="B274" t="str">
            <v>RMR206</v>
          </cell>
          <cell r="C274" t="str">
            <v>~17</v>
          </cell>
          <cell r="D274" t="str">
            <v>G</v>
          </cell>
          <cell r="E274" t="str">
            <v>WGA</v>
          </cell>
          <cell r="F274" t="str">
            <v>Microcebus</v>
          </cell>
          <cell r="G274" t="str">
            <v>tanosi</v>
          </cell>
          <cell r="H274" t="str">
            <v>Ivorona</v>
          </cell>
          <cell r="I274">
            <v>-24.823611110000002</v>
          </cell>
          <cell r="J274">
            <v>46.948611110000002</v>
          </cell>
          <cell r="K274" t="str">
            <v>F3</v>
          </cell>
          <cell r="L274" t="str">
            <v>TCTTCACA</v>
          </cell>
        </row>
        <row r="275">
          <cell r="A275" t="str">
            <v>mtan005_r01_p3b07</v>
          </cell>
          <cell r="B275" t="str">
            <v>RMR207</v>
          </cell>
          <cell r="C275" t="str">
            <v>~16</v>
          </cell>
          <cell r="D275" t="str">
            <v>G</v>
          </cell>
          <cell r="E275" t="str">
            <v>WGA</v>
          </cell>
          <cell r="F275" t="str">
            <v>Microcebus</v>
          </cell>
          <cell r="G275" t="str">
            <v>tanosi</v>
          </cell>
          <cell r="H275" t="str">
            <v>Ivorona</v>
          </cell>
          <cell r="I275">
            <v>-24.823611110000002</v>
          </cell>
          <cell r="J275">
            <v>46.948611110000002</v>
          </cell>
          <cell r="K275" t="str">
            <v>B7</v>
          </cell>
          <cell r="L275" t="str">
            <v>ACAGCAGA</v>
          </cell>
        </row>
        <row r="276">
          <cell r="A276" t="str">
            <v>mtan006_r01_p3g01</v>
          </cell>
          <cell r="B276" t="str">
            <v>RMR208</v>
          </cell>
          <cell r="C276" t="str">
            <v>~17</v>
          </cell>
          <cell r="D276" t="str">
            <v>G</v>
          </cell>
          <cell r="E276" t="str">
            <v>WGA</v>
          </cell>
          <cell r="F276" t="str">
            <v>Microcebus</v>
          </cell>
          <cell r="G276" t="str">
            <v>tanosi</v>
          </cell>
          <cell r="H276" t="str">
            <v>Manantantely</v>
          </cell>
          <cell r="I276">
            <v>-24.988055559999999</v>
          </cell>
          <cell r="J276">
            <v>46.922222220000002</v>
          </cell>
          <cell r="K276" t="str">
            <v>G1</v>
          </cell>
          <cell r="L276" t="str">
            <v>AATGTTGC</v>
          </cell>
        </row>
        <row r="277">
          <cell r="A277" t="str">
            <v>mtan007_r01_p3h01</v>
          </cell>
          <cell r="B277" t="str">
            <v>RMR209</v>
          </cell>
          <cell r="C277" t="str">
            <v>~12</v>
          </cell>
          <cell r="D277" t="str">
            <v>G</v>
          </cell>
          <cell r="E277" t="str">
            <v>WGA</v>
          </cell>
          <cell r="F277" t="str">
            <v>Microcebus</v>
          </cell>
          <cell r="G277" t="str">
            <v>tanosi</v>
          </cell>
          <cell r="H277" t="str">
            <v>Manantantely</v>
          </cell>
          <cell r="I277">
            <v>-24.988055559999999</v>
          </cell>
          <cell r="J277">
            <v>46.922222220000002</v>
          </cell>
          <cell r="K277" t="str">
            <v>H1</v>
          </cell>
          <cell r="L277" t="str">
            <v>CCATCCTC</v>
          </cell>
        </row>
        <row r="278">
          <cell r="A278" t="str">
            <v>mtan008_r01_p1f01</v>
          </cell>
          <cell r="B278" t="str">
            <v>RMR211</v>
          </cell>
          <cell r="C278" t="str">
            <v>~19</v>
          </cell>
          <cell r="D278" t="str">
            <v>G</v>
          </cell>
          <cell r="E278" t="str">
            <v>WGA</v>
          </cell>
          <cell r="F278" t="str">
            <v>Microcebus</v>
          </cell>
          <cell r="G278" t="str">
            <v>tanosi</v>
          </cell>
          <cell r="H278" t="str">
            <v>Manantantely</v>
          </cell>
          <cell r="I278">
            <v>-24.988055559999999</v>
          </cell>
          <cell r="J278">
            <v>46.922222220000002</v>
          </cell>
          <cell r="K278" t="str">
            <v>F1</v>
          </cell>
          <cell r="L278" t="str">
            <v>TATCAGCA</v>
          </cell>
        </row>
        <row r="279">
          <cell r="A279" t="str">
            <v>mtan009_r01_p1e06</v>
          </cell>
          <cell r="B279" t="str">
            <v>RMR213</v>
          </cell>
          <cell r="C279" t="str">
            <v>~18</v>
          </cell>
          <cell r="D279" t="str">
            <v>G</v>
          </cell>
          <cell r="E279" t="str">
            <v>WGA</v>
          </cell>
          <cell r="F279" t="str">
            <v>Microcebus</v>
          </cell>
          <cell r="G279" t="str">
            <v>tanosi</v>
          </cell>
          <cell r="H279" t="str">
            <v>Manantantely</v>
          </cell>
          <cell r="I279">
            <v>-24.988055559999999</v>
          </cell>
          <cell r="J279">
            <v>46.922222220000002</v>
          </cell>
          <cell r="K279" t="str">
            <v>E6</v>
          </cell>
          <cell r="L279" t="str">
            <v>GGAGAACA</v>
          </cell>
        </row>
        <row r="280">
          <cell r="A280" t="str">
            <v>mzaz001_r01_p3g09</v>
          </cell>
          <cell r="B280" t="str">
            <v>DLC2301f</v>
          </cell>
          <cell r="C280" t="str">
            <v>~19</v>
          </cell>
          <cell r="D280" t="str">
            <v>G</v>
          </cell>
          <cell r="E280" t="str">
            <v>gDNA</v>
          </cell>
          <cell r="F280" t="str">
            <v>Mirza</v>
          </cell>
          <cell r="G280" t="str">
            <v>zaza</v>
          </cell>
          <cell r="H280" t="str">
            <v>DLC</v>
          </cell>
          <cell r="I280"/>
          <cell r="J280"/>
          <cell r="K280" t="str">
            <v>G9</v>
          </cell>
          <cell r="L280" t="str">
            <v>ATCATTCC</v>
          </cell>
        </row>
        <row r="281">
          <cell r="A281" t="str">
            <v>mzaz002_r01_p1c08</v>
          </cell>
          <cell r="B281" t="str">
            <v>DLC2304m</v>
          </cell>
          <cell r="C281" t="str">
            <v>~19</v>
          </cell>
          <cell r="D281" t="str">
            <v>G</v>
          </cell>
          <cell r="E281" t="str">
            <v>gDNA</v>
          </cell>
          <cell r="F281" t="str">
            <v>Mirza</v>
          </cell>
          <cell r="G281" t="str">
            <v>zaza</v>
          </cell>
          <cell r="H281" t="str">
            <v>DLC</v>
          </cell>
          <cell r="I281"/>
          <cell r="J281"/>
          <cell r="K281" t="str">
            <v>C8</v>
          </cell>
          <cell r="L281" t="str">
            <v>CAATGGAA</v>
          </cell>
        </row>
        <row r="282">
          <cell r="A282" t="str">
            <v>mzaz003_r01_p1d03</v>
          </cell>
          <cell r="B282" t="str">
            <v>DLC2316m</v>
          </cell>
          <cell r="C282" t="str">
            <v>~16</v>
          </cell>
          <cell r="D282" t="str">
            <v>G</v>
          </cell>
          <cell r="E282" t="str">
            <v>gDNA</v>
          </cell>
          <cell r="F282" t="str">
            <v>Mirza</v>
          </cell>
          <cell r="G282" t="str">
            <v>zaza</v>
          </cell>
          <cell r="H282" t="str">
            <v>DLC</v>
          </cell>
          <cell r="I282"/>
          <cell r="J282"/>
          <cell r="K282" t="str">
            <v>D3</v>
          </cell>
          <cell r="L282" t="str">
            <v>CCTCCTGA</v>
          </cell>
        </row>
        <row r="283">
          <cell r="A283" t="str">
            <v>mzaz004_r01_p2a02</v>
          </cell>
          <cell r="B283" t="str">
            <v>DLC319m</v>
          </cell>
          <cell r="C283" t="str">
            <v>~18</v>
          </cell>
          <cell r="D283" t="str">
            <v>G</v>
          </cell>
          <cell r="E283" t="str">
            <v>gDNA</v>
          </cell>
          <cell r="F283" t="str">
            <v>Mirza</v>
          </cell>
          <cell r="G283" t="str">
            <v>zaza</v>
          </cell>
          <cell r="H283" t="str">
            <v>DLC</v>
          </cell>
          <cell r="I283"/>
          <cell r="J283"/>
          <cell r="K283" t="str">
            <v>A2</v>
          </cell>
          <cell r="L283" t="str">
            <v>AAACATCG</v>
          </cell>
        </row>
        <row r="284">
          <cell r="A284" t="str">
            <v>mzaz005_r01_p3h04</v>
          </cell>
          <cell r="B284" t="str">
            <v>DLC323f</v>
          </cell>
          <cell r="C284" t="str">
            <v>~17</v>
          </cell>
          <cell r="D284" t="str">
            <v>G</v>
          </cell>
          <cell r="E284" t="str">
            <v>gDNA</v>
          </cell>
          <cell r="F284" t="str">
            <v>Mirza</v>
          </cell>
          <cell r="G284" t="str">
            <v>zaza</v>
          </cell>
          <cell r="H284" t="str">
            <v>DLC</v>
          </cell>
          <cell r="I284"/>
          <cell r="J284"/>
          <cell r="K284" t="str">
            <v>H4</v>
          </cell>
          <cell r="L284" t="str">
            <v>CCTCTATC</v>
          </cell>
        </row>
        <row r="285">
          <cell r="A285" t="str">
            <v>pfur001_r01_p1e03</v>
          </cell>
          <cell r="B285" t="str">
            <v>DPZ1</v>
          </cell>
          <cell r="C285" t="str">
            <v>~26</v>
          </cell>
          <cell r="D285" t="str">
            <v>G</v>
          </cell>
          <cell r="E285" t="str">
            <v>WGA</v>
          </cell>
          <cell r="F285" t="str">
            <v>Phaner</v>
          </cell>
          <cell r="G285" t="str">
            <v>furcifer</v>
          </cell>
          <cell r="H285" t="str">
            <v>DPZ</v>
          </cell>
          <cell r="I285"/>
          <cell r="J285"/>
          <cell r="K285" t="str">
            <v>E3</v>
          </cell>
          <cell r="L285" t="str">
            <v>GCGAGTAA</v>
          </cell>
        </row>
        <row r="286">
          <cell r="A286" t="str">
            <v>pfur002_r01_p1h10</v>
          </cell>
          <cell r="B286" t="str">
            <v>DPZ17</v>
          </cell>
          <cell r="C286" t="str">
            <v>~21</v>
          </cell>
          <cell r="D286" t="str">
            <v>G</v>
          </cell>
          <cell r="E286" t="str">
            <v>WGA</v>
          </cell>
          <cell r="F286" t="str">
            <v>Phaner</v>
          </cell>
          <cell r="G286" t="str">
            <v>furcifer</v>
          </cell>
          <cell r="H286" t="str">
            <v>DPZ</v>
          </cell>
          <cell r="I286"/>
          <cell r="J286"/>
          <cell r="K286" t="str">
            <v>H10</v>
          </cell>
          <cell r="L286" t="str">
            <v>GAGTTAGC</v>
          </cell>
        </row>
        <row r="287">
          <cell r="A287" t="str">
            <v>pfur003_r01_p1f10</v>
          </cell>
          <cell r="B287" t="str">
            <v>DPZ2</v>
          </cell>
          <cell r="C287" t="str">
            <v>~32</v>
          </cell>
          <cell r="D287" t="str">
            <v>G</v>
          </cell>
          <cell r="E287" t="str">
            <v>WGA</v>
          </cell>
          <cell r="F287" t="str">
            <v>Phaner</v>
          </cell>
          <cell r="G287" t="str">
            <v>furcifer</v>
          </cell>
          <cell r="H287" t="str">
            <v>DPZ</v>
          </cell>
          <cell r="I287"/>
          <cell r="J287"/>
          <cell r="K287" t="str">
            <v>F10</v>
          </cell>
          <cell r="L287" t="str">
            <v>AAGAGATC</v>
          </cell>
        </row>
        <row r="288">
          <cell r="A288" t="str">
            <v>pfur004_r01_p1e08</v>
          </cell>
          <cell r="B288" t="str">
            <v>DPZ3</v>
          </cell>
          <cell r="C288" t="str">
            <v>~16</v>
          </cell>
          <cell r="D288" t="str">
            <v>G</v>
          </cell>
          <cell r="E288" t="str">
            <v>WGA</v>
          </cell>
          <cell r="F288" t="str">
            <v>Phaner</v>
          </cell>
          <cell r="G288" t="str">
            <v>furcifer</v>
          </cell>
          <cell r="H288" t="str">
            <v>DPZ</v>
          </cell>
          <cell r="I288"/>
          <cell r="J288"/>
          <cell r="K288" t="str">
            <v>E8</v>
          </cell>
          <cell r="L288" t="str">
            <v>GTACGCAA</v>
          </cell>
        </row>
        <row r="289">
          <cell r="A289" t="str">
            <v>pfur005_r01_p3g05</v>
          </cell>
          <cell r="B289" t="str">
            <v>DPZ4</v>
          </cell>
          <cell r="C289" t="str">
            <v>~22</v>
          </cell>
          <cell r="D289" t="str">
            <v>G</v>
          </cell>
          <cell r="E289" t="str">
            <v>WGA</v>
          </cell>
          <cell r="F289" t="str">
            <v>Phaner</v>
          </cell>
          <cell r="G289" t="str">
            <v>furcifer</v>
          </cell>
          <cell r="H289" t="str">
            <v>DPZ</v>
          </cell>
          <cell r="I289"/>
          <cell r="J289"/>
          <cell r="K289" t="str">
            <v>G5</v>
          </cell>
          <cell r="L289" t="str">
            <v>AGCACCTC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zoomScale="70" zoomScaleNormal="70" workbookViewId="0">
      <pane ySplit="1" topLeftCell="A2" activePane="bottomLeft" state="frozen"/>
      <selection pane="bottomLeft" activeCell="O22" sqref="O22"/>
    </sheetView>
  </sheetViews>
  <sheetFormatPr defaultRowHeight="15" x14ac:dyDescent="0.25"/>
  <cols>
    <col min="1" max="1" width="13.140625" style="6" customWidth="1"/>
    <col min="2" max="2" width="22.85546875" style="7" customWidth="1"/>
    <col min="3" max="3" width="20.42578125" style="7" customWidth="1"/>
    <col min="4" max="8" width="9.140625" style="6"/>
    <col min="9" max="9" width="17.5703125" style="7" customWidth="1"/>
    <col min="10" max="10" width="25.28515625" style="6" customWidth="1"/>
    <col min="11" max="11" width="9.140625" style="6"/>
    <col min="12" max="12" width="5.28515625" style="6" customWidth="1"/>
    <col min="13" max="13" width="9.140625" style="6"/>
    <col min="14" max="14" width="10.42578125" style="6" customWidth="1"/>
    <col min="15" max="15" width="15.42578125" style="6" bestFit="1" customWidth="1"/>
    <col min="16" max="16" width="10.7109375" style="6" customWidth="1"/>
    <col min="17" max="19" width="9.140625" style="6"/>
    <col min="20" max="20" width="21.42578125" style="6" customWidth="1"/>
    <col min="21" max="21" width="9.140625" style="6"/>
    <col min="22" max="22" width="29.140625" style="6" bestFit="1" customWidth="1"/>
    <col min="23" max="23" width="11.140625" style="6" customWidth="1"/>
    <col min="24" max="16384" width="9.140625" style="6"/>
  </cols>
  <sheetData>
    <row r="1" spans="1:26" ht="30" x14ac:dyDescent="0.25">
      <c r="A1" s="6" t="s">
        <v>58</v>
      </c>
      <c r="B1" s="7" t="s">
        <v>79</v>
      </c>
      <c r="C1" s="7" t="s">
        <v>59</v>
      </c>
      <c r="D1" s="6" t="s">
        <v>61</v>
      </c>
      <c r="E1" s="6" t="s">
        <v>60</v>
      </c>
      <c r="F1" s="6" t="s">
        <v>62</v>
      </c>
      <c r="G1" s="6" t="s">
        <v>63</v>
      </c>
      <c r="H1" s="6" t="s">
        <v>64</v>
      </c>
      <c r="I1" s="7" t="s">
        <v>65</v>
      </c>
      <c r="J1" s="6" t="s">
        <v>126</v>
      </c>
      <c r="K1" s="6" t="s">
        <v>73</v>
      </c>
      <c r="L1" s="6" t="s">
        <v>115</v>
      </c>
      <c r="M1" s="6" t="s">
        <v>116</v>
      </c>
      <c r="N1" s="6" t="s">
        <v>95</v>
      </c>
      <c r="O1" s="6" t="s">
        <v>92</v>
      </c>
      <c r="P1" s="13" t="s">
        <v>117</v>
      </c>
      <c r="Q1" s="13" t="s">
        <v>118</v>
      </c>
      <c r="R1" s="13" t="s">
        <v>119</v>
      </c>
      <c r="S1" s="13" t="s">
        <v>129</v>
      </c>
      <c r="T1" s="13" t="s">
        <v>130</v>
      </c>
      <c r="U1" s="13" t="s">
        <v>131</v>
      </c>
      <c r="V1" s="13" t="s">
        <v>130</v>
      </c>
      <c r="W1" s="13" t="s">
        <v>246</v>
      </c>
      <c r="X1" s="18" t="s">
        <v>134</v>
      </c>
      <c r="Y1" s="18" t="s">
        <v>253</v>
      </c>
    </row>
    <row r="2" spans="1:26" x14ac:dyDescent="0.25">
      <c r="A2" s="6" t="s">
        <v>16</v>
      </c>
      <c r="B2" s="7" t="s">
        <v>17</v>
      </c>
      <c r="C2" s="7" t="s">
        <v>122</v>
      </c>
      <c r="D2" s="6" t="s">
        <v>127</v>
      </c>
      <c r="E2" s="6" t="s">
        <v>127</v>
      </c>
      <c r="F2" s="6">
        <v>-14.706916666666666</v>
      </c>
      <c r="G2" s="6">
        <v>49.541416666666663</v>
      </c>
      <c r="H2" s="16" t="s">
        <v>18</v>
      </c>
      <c r="I2" s="7" t="s">
        <v>127</v>
      </c>
      <c r="J2" s="6" t="s">
        <v>76</v>
      </c>
      <c r="K2" s="6" t="s">
        <v>75</v>
      </c>
      <c r="L2" s="6">
        <v>1</v>
      </c>
      <c r="M2" s="6">
        <v>1</v>
      </c>
      <c r="N2" s="6" t="s">
        <v>93</v>
      </c>
      <c r="O2" s="6" t="str">
        <f>CONCATENATE(U2,"_",LEFT(C2,6))</f>
        <v>mitt_Anjana</v>
      </c>
      <c r="P2" t="str">
        <f>CONCATENATE(Q2,"-",R2,",")</f>
        <v>1-2,</v>
      </c>
      <c r="Q2">
        <v>1</v>
      </c>
      <c r="R2">
        <v>2</v>
      </c>
      <c r="S2" t="str">
        <f>CONCATENATE(A2,"_",N2)</f>
        <v>PBZT115_mitt</v>
      </c>
      <c r="T2" t="str">
        <f>CONCATENATE(A2,"_",O2)</f>
        <v>PBZT115_mitt_Anjana</v>
      </c>
      <c r="U2" t="s">
        <v>93</v>
      </c>
      <c r="V2" t="str">
        <f>SUBSTITUTE(T2,"-","_")</f>
        <v>PBZT115_mitt_Anjana</v>
      </c>
      <c r="W2"/>
      <c r="Y2" s="6">
        <v>0</v>
      </c>
    </row>
    <row r="3" spans="1:26" x14ac:dyDescent="0.25">
      <c r="A3" s="6" t="s">
        <v>67</v>
      </c>
      <c r="B3" s="7" t="s">
        <v>17</v>
      </c>
      <c r="C3" s="7" t="s">
        <v>19</v>
      </c>
      <c r="D3" s="6" t="s">
        <v>20</v>
      </c>
      <c r="E3" s="6" t="s">
        <v>57</v>
      </c>
      <c r="F3" s="6">
        <v>-15.35</v>
      </c>
      <c r="G3" s="6">
        <v>49.4</v>
      </c>
      <c r="H3" s="16" t="s">
        <v>21</v>
      </c>
      <c r="I3" s="7" t="s">
        <v>22</v>
      </c>
      <c r="J3" s="6" t="s">
        <v>78</v>
      </c>
      <c r="K3" s="6" t="s">
        <v>74</v>
      </c>
      <c r="L3" s="6">
        <v>2</v>
      </c>
      <c r="M3" s="6">
        <v>1</v>
      </c>
      <c r="N3" s="6" t="s">
        <v>93</v>
      </c>
      <c r="O3" s="6" t="str">
        <f t="shared" ref="O3:O45" si="0">CONCATENATE(U3,"_",LEFT(C3,6))</f>
        <v>mitt_Antsah</v>
      </c>
      <c r="P3" t="str">
        <f t="shared" ref="P3:P45" si="1">CONCATENATE(Q3,"-",R3,",")</f>
        <v>3-4,</v>
      </c>
      <c r="Q3">
        <v>3</v>
      </c>
      <c r="R3" s="17">
        <v>4</v>
      </c>
      <c r="S3" t="str">
        <f t="shared" ref="S3:S45" si="2">CONCATENATE(A3,"_",N3)</f>
        <v>07-06_habe_mitt</v>
      </c>
      <c r="T3" t="str">
        <f t="shared" ref="T3:T45" si="3">CONCATENATE(A3,"_",O3)</f>
        <v>07-06_habe_mitt_Antsah</v>
      </c>
      <c r="U3" t="s">
        <v>93</v>
      </c>
      <c r="V3" t="str">
        <f t="shared" ref="V3:V45" si="4">SUBSTITUTE(T3,"-","_")</f>
        <v>07_06_habe_mitt_Antsah</v>
      </c>
      <c r="W3"/>
      <c r="Y3" s="6" t="s">
        <v>251</v>
      </c>
    </row>
    <row r="4" spans="1:26" x14ac:dyDescent="0.25">
      <c r="A4" s="6" t="s">
        <v>68</v>
      </c>
      <c r="B4" s="7" t="s">
        <v>17</v>
      </c>
      <c r="C4" s="7" t="s">
        <v>23</v>
      </c>
      <c r="D4" s="6" t="s">
        <v>20</v>
      </c>
      <c r="E4" s="6" t="s">
        <v>57</v>
      </c>
      <c r="F4" s="6">
        <v>-15.4</v>
      </c>
      <c r="G4" s="6">
        <v>49.483333333333334</v>
      </c>
      <c r="H4" s="16" t="s">
        <v>21</v>
      </c>
      <c r="I4" s="7" t="s">
        <v>22</v>
      </c>
      <c r="J4" s="6" t="s">
        <v>78</v>
      </c>
      <c r="K4" s="6" t="s">
        <v>74</v>
      </c>
      <c r="L4" s="6">
        <v>3</v>
      </c>
      <c r="M4" s="6">
        <v>1</v>
      </c>
      <c r="N4" s="6" t="s">
        <v>93</v>
      </c>
      <c r="O4" s="6" t="str">
        <f t="shared" si="0"/>
        <v>mitt_Anjiah</v>
      </c>
      <c r="P4" t="str">
        <f t="shared" si="1"/>
        <v>5-6,</v>
      </c>
      <c r="Q4">
        <v>5</v>
      </c>
      <c r="R4">
        <v>6</v>
      </c>
      <c r="S4" t="str">
        <f t="shared" si="2"/>
        <v>2-07_hely_mitt</v>
      </c>
      <c r="T4" t="str">
        <f t="shared" si="3"/>
        <v>2-07_hely_mitt_Anjiah</v>
      </c>
      <c r="U4" t="s">
        <v>93</v>
      </c>
      <c r="V4" t="str">
        <f t="shared" si="4"/>
        <v>2_07_hely_mitt_Anjiah</v>
      </c>
      <c r="W4"/>
      <c r="Y4" s="6">
        <v>0</v>
      </c>
    </row>
    <row r="5" spans="1:26" x14ac:dyDescent="0.25">
      <c r="A5" s="6" t="s">
        <v>69</v>
      </c>
      <c r="B5" s="7" t="s">
        <v>17</v>
      </c>
      <c r="C5" s="7" t="s">
        <v>23</v>
      </c>
      <c r="D5" s="6" t="s">
        <v>20</v>
      </c>
      <c r="E5" s="6" t="s">
        <v>52</v>
      </c>
      <c r="F5" s="6">
        <v>-15.4</v>
      </c>
      <c r="G5" s="6">
        <v>49.483333333333334</v>
      </c>
      <c r="H5" s="16" t="s">
        <v>21</v>
      </c>
      <c r="I5" s="7" t="s">
        <v>22</v>
      </c>
      <c r="J5" s="6" t="s">
        <v>78</v>
      </c>
      <c r="K5" s="6" t="s">
        <v>74</v>
      </c>
      <c r="L5" s="6">
        <v>4</v>
      </c>
      <c r="M5" s="6">
        <v>1</v>
      </c>
      <c r="N5" s="6" t="s">
        <v>93</v>
      </c>
      <c r="O5" s="6" t="str">
        <f t="shared" si="0"/>
        <v>mitt_Anjiah</v>
      </c>
      <c r="P5" t="str">
        <f t="shared" si="1"/>
        <v>7-8,</v>
      </c>
      <c r="Q5">
        <v>7</v>
      </c>
      <c r="R5" s="17">
        <v>8</v>
      </c>
      <c r="S5" t="str">
        <f t="shared" si="2"/>
        <v>10-07_hely_mitt</v>
      </c>
      <c r="T5" t="str">
        <f t="shared" si="3"/>
        <v>10-07_hely_mitt_Anjiah</v>
      </c>
      <c r="U5" t="s">
        <v>93</v>
      </c>
      <c r="V5" t="str">
        <f t="shared" si="4"/>
        <v>10_07_hely_mitt_Anjiah</v>
      </c>
      <c r="W5"/>
      <c r="Y5" s="6" t="s">
        <v>251</v>
      </c>
    </row>
    <row r="6" spans="1:26" x14ac:dyDescent="0.25">
      <c r="A6" s="16" t="s">
        <v>70</v>
      </c>
      <c r="B6" s="14" t="s">
        <v>17</v>
      </c>
      <c r="C6" s="14" t="s">
        <v>23</v>
      </c>
      <c r="D6" s="6" t="s">
        <v>20</v>
      </c>
      <c r="E6" s="6" t="s">
        <v>52</v>
      </c>
      <c r="F6" s="16">
        <v>-15.4</v>
      </c>
      <c r="G6" s="16">
        <v>49.483333333333334</v>
      </c>
      <c r="H6" s="16" t="s">
        <v>21</v>
      </c>
      <c r="I6" s="14" t="s">
        <v>22</v>
      </c>
      <c r="J6" s="6" t="s">
        <v>78</v>
      </c>
      <c r="K6" s="6" t="s">
        <v>74</v>
      </c>
      <c r="L6" s="6">
        <v>5</v>
      </c>
      <c r="M6" s="6">
        <v>1</v>
      </c>
      <c r="N6" s="6" t="s">
        <v>93</v>
      </c>
      <c r="O6" s="6" t="str">
        <f t="shared" si="0"/>
        <v>mitt_Anjiah</v>
      </c>
      <c r="P6" t="str">
        <f t="shared" si="1"/>
        <v>9-10,</v>
      </c>
      <c r="Q6">
        <v>9</v>
      </c>
      <c r="R6">
        <v>10</v>
      </c>
      <c r="S6" t="str">
        <f t="shared" si="2"/>
        <v>04-07_hely_mitt</v>
      </c>
      <c r="T6" t="str">
        <f t="shared" si="3"/>
        <v>04-07_hely_mitt_Anjiah</v>
      </c>
      <c r="U6" t="s">
        <v>93</v>
      </c>
      <c r="V6" t="str">
        <f t="shared" si="4"/>
        <v>04_07_hely_mitt_Anjiah</v>
      </c>
      <c r="W6"/>
      <c r="Y6" s="6">
        <v>0</v>
      </c>
    </row>
    <row r="7" spans="1:26" x14ac:dyDescent="0.25">
      <c r="A7" s="16" t="s">
        <v>71</v>
      </c>
      <c r="B7" s="14" t="s">
        <v>17</v>
      </c>
      <c r="C7" s="14" t="s">
        <v>23</v>
      </c>
      <c r="D7" s="6" t="s">
        <v>20</v>
      </c>
      <c r="E7" s="6" t="s">
        <v>52</v>
      </c>
      <c r="F7" s="16">
        <v>-15.4</v>
      </c>
      <c r="G7" s="16">
        <v>49.483333333333334</v>
      </c>
      <c r="H7" s="16" t="s">
        <v>21</v>
      </c>
      <c r="I7" s="14" t="s">
        <v>22</v>
      </c>
      <c r="J7" s="6" t="s">
        <v>78</v>
      </c>
      <c r="K7" s="6" t="s">
        <v>74</v>
      </c>
      <c r="L7" s="6">
        <v>6</v>
      </c>
      <c r="M7" s="6">
        <v>1</v>
      </c>
      <c r="N7" s="6" t="s">
        <v>93</v>
      </c>
      <c r="O7" s="6" t="str">
        <f t="shared" si="0"/>
        <v>mitt_Anjiah</v>
      </c>
      <c r="P7" t="str">
        <f t="shared" si="1"/>
        <v>11-12,</v>
      </c>
      <c r="Q7">
        <v>11</v>
      </c>
      <c r="R7" s="17">
        <v>12</v>
      </c>
      <c r="S7" t="str">
        <f t="shared" si="2"/>
        <v>08-07_hely_mitt</v>
      </c>
      <c r="T7" t="str">
        <f t="shared" si="3"/>
        <v>08-07_hely_mitt_Anjiah</v>
      </c>
      <c r="U7" t="s">
        <v>93</v>
      </c>
      <c r="V7" t="str">
        <f t="shared" si="4"/>
        <v>08_07_hely_mitt_Anjiah</v>
      </c>
      <c r="W7"/>
      <c r="Y7" s="6">
        <v>0</v>
      </c>
    </row>
    <row r="8" spans="1:26" x14ac:dyDescent="0.25">
      <c r="A8" s="16" t="s">
        <v>24</v>
      </c>
      <c r="B8" s="14" t="s">
        <v>17</v>
      </c>
      <c r="C8" s="14" t="s">
        <v>25</v>
      </c>
      <c r="D8" s="6" t="s">
        <v>120</v>
      </c>
      <c r="E8" s="6" t="s">
        <v>52</v>
      </c>
      <c r="F8" s="16">
        <v>-16.204305000000002</v>
      </c>
      <c r="G8" s="16">
        <v>49.596519999999998</v>
      </c>
      <c r="H8" s="16" t="s">
        <v>125</v>
      </c>
      <c r="I8" s="14" t="s">
        <v>216</v>
      </c>
      <c r="J8" s="6" t="s">
        <v>72</v>
      </c>
      <c r="K8" s="6" t="s">
        <v>75</v>
      </c>
      <c r="L8" s="6">
        <v>7</v>
      </c>
      <c r="M8" s="6">
        <v>1</v>
      </c>
      <c r="N8" s="6" t="s">
        <v>93</v>
      </c>
      <c r="O8" s="6" t="str">
        <f t="shared" si="0"/>
        <v>lehi_Ambava</v>
      </c>
      <c r="P8" s="6" t="str">
        <f t="shared" si="1"/>
        <v>13-14,</v>
      </c>
      <c r="Q8">
        <v>13</v>
      </c>
      <c r="R8">
        <v>14</v>
      </c>
      <c r="S8" s="6" t="str">
        <f t="shared" si="2"/>
        <v>B12_mitt</v>
      </c>
      <c r="T8" s="6" t="str">
        <f t="shared" si="3"/>
        <v>B12_lehi_Ambava</v>
      </c>
      <c r="U8" s="6" t="s">
        <v>96</v>
      </c>
      <c r="V8" s="6" t="str">
        <f t="shared" si="4"/>
        <v>B12_lehi_Ambava</v>
      </c>
      <c r="Y8" s="6" t="s">
        <v>251</v>
      </c>
    </row>
    <row r="9" spans="1:26" s="32" customFormat="1" x14ac:dyDescent="0.25">
      <c r="A9" s="30" t="s">
        <v>26</v>
      </c>
      <c r="B9" s="31" t="s">
        <v>17</v>
      </c>
      <c r="C9" s="31" t="s">
        <v>25</v>
      </c>
      <c r="D9" s="32" t="s">
        <v>120</v>
      </c>
      <c r="E9" s="32" t="s">
        <v>52</v>
      </c>
      <c r="F9" s="30">
        <v>-16.204273000000001</v>
      </c>
      <c r="G9" s="30">
        <v>49.596496000000002</v>
      </c>
      <c r="H9" s="30" t="s">
        <v>125</v>
      </c>
      <c r="I9" s="31" t="s">
        <v>216</v>
      </c>
      <c r="J9" s="32" t="s">
        <v>72</v>
      </c>
      <c r="K9" s="32" t="s">
        <v>75</v>
      </c>
      <c r="L9" s="6">
        <v>8</v>
      </c>
      <c r="M9" s="32">
        <v>1</v>
      </c>
      <c r="N9" s="32" t="s">
        <v>99</v>
      </c>
      <c r="O9" s="32" t="str">
        <f t="shared" si="0"/>
        <v>lehi_Ambava</v>
      </c>
      <c r="P9" s="32" t="str">
        <f t="shared" si="1"/>
        <v>15-16,</v>
      </c>
      <c r="Q9">
        <v>15</v>
      </c>
      <c r="R9" s="17">
        <v>16</v>
      </c>
      <c r="S9" s="32" t="str">
        <f t="shared" si="2"/>
        <v>B23_sp_man</v>
      </c>
      <c r="T9" s="32" t="str">
        <f t="shared" si="3"/>
        <v>B23_lehi_Ambava</v>
      </c>
      <c r="U9" s="32" t="s">
        <v>96</v>
      </c>
      <c r="V9" s="32" t="str">
        <f t="shared" si="4"/>
        <v>B23_lehi_Ambava</v>
      </c>
      <c r="W9" s="32" t="s">
        <v>247</v>
      </c>
      <c r="Y9" s="32">
        <v>0</v>
      </c>
      <c r="Z9" s="6"/>
    </row>
    <row r="10" spans="1:26" x14ac:dyDescent="0.25">
      <c r="A10" s="6" t="s">
        <v>27</v>
      </c>
      <c r="B10" s="7" t="s">
        <v>128</v>
      </c>
      <c r="C10" s="7" t="s">
        <v>25</v>
      </c>
      <c r="D10" s="16" t="s">
        <v>120</v>
      </c>
      <c r="E10" s="6" t="s">
        <v>57</v>
      </c>
      <c r="F10" s="6">
        <v>-16.205113000000001</v>
      </c>
      <c r="G10" s="6">
        <v>49.589523</v>
      </c>
      <c r="H10" s="16" t="s">
        <v>125</v>
      </c>
      <c r="I10" s="7" t="s">
        <v>216</v>
      </c>
      <c r="J10" s="6" t="s">
        <v>72</v>
      </c>
      <c r="K10" s="6" t="s">
        <v>75</v>
      </c>
      <c r="L10" s="6">
        <v>9</v>
      </c>
      <c r="M10" s="6">
        <v>1</v>
      </c>
      <c r="N10" s="6" t="s">
        <v>99</v>
      </c>
      <c r="O10" s="6" t="str">
        <f t="shared" si="0"/>
        <v>sp3_Ambava</v>
      </c>
      <c r="P10" t="str">
        <f t="shared" si="1"/>
        <v>17-18,</v>
      </c>
      <c r="Q10">
        <v>17</v>
      </c>
      <c r="R10">
        <v>18</v>
      </c>
      <c r="S10" t="str">
        <f t="shared" si="2"/>
        <v>B34_sp_man</v>
      </c>
      <c r="T10" t="str">
        <f t="shared" si="3"/>
        <v>B34_sp3_Ambava</v>
      </c>
      <c r="U10" t="s">
        <v>98</v>
      </c>
      <c r="V10" t="str">
        <f t="shared" si="4"/>
        <v>B34_sp3_Ambava</v>
      </c>
      <c r="W10"/>
      <c r="Y10" s="6" t="s">
        <v>251</v>
      </c>
    </row>
    <row r="11" spans="1:26" x14ac:dyDescent="0.25">
      <c r="A11" s="16" t="s">
        <v>28</v>
      </c>
      <c r="B11" s="14" t="s">
        <v>17</v>
      </c>
      <c r="C11" s="14" t="s">
        <v>29</v>
      </c>
      <c r="D11" s="6" t="s">
        <v>120</v>
      </c>
      <c r="E11" s="6" t="s">
        <v>57</v>
      </c>
      <c r="F11" s="16">
        <v>-16.205894000000001</v>
      </c>
      <c r="G11" s="16">
        <v>49.578721000000002</v>
      </c>
      <c r="H11" s="16" t="s">
        <v>125</v>
      </c>
      <c r="I11" s="14" t="s">
        <v>216</v>
      </c>
      <c r="J11" s="6" t="s">
        <v>72</v>
      </c>
      <c r="K11" s="6" t="s">
        <v>75</v>
      </c>
      <c r="L11" s="6">
        <v>10</v>
      </c>
      <c r="M11" s="6">
        <v>1</v>
      </c>
      <c r="N11" s="6" t="s">
        <v>93</v>
      </c>
      <c r="O11" s="6" t="str">
        <f t="shared" si="0"/>
        <v>lehi_Madera</v>
      </c>
      <c r="P11" s="6" t="str">
        <f t="shared" si="1"/>
        <v>19-20,</v>
      </c>
      <c r="Q11">
        <v>19</v>
      </c>
      <c r="R11" s="17">
        <v>20</v>
      </c>
      <c r="S11" s="6" t="str">
        <f t="shared" si="2"/>
        <v>C24_mitt</v>
      </c>
      <c r="T11" s="6" t="str">
        <f t="shared" si="3"/>
        <v>C24_lehi_Madera</v>
      </c>
      <c r="U11" s="6" t="s">
        <v>96</v>
      </c>
      <c r="V11" s="6" t="str">
        <f t="shared" si="4"/>
        <v>C24_lehi_Madera</v>
      </c>
      <c r="Y11" s="6" t="s">
        <v>251</v>
      </c>
    </row>
    <row r="12" spans="1:26" x14ac:dyDescent="0.25">
      <c r="A12" s="16" t="s">
        <v>30</v>
      </c>
      <c r="B12" s="14" t="s">
        <v>17</v>
      </c>
      <c r="C12" s="14" t="s">
        <v>25</v>
      </c>
      <c r="D12" s="16" t="s">
        <v>120</v>
      </c>
      <c r="E12" s="6" t="s">
        <v>52</v>
      </c>
      <c r="F12" s="16">
        <v>-16.198032000000001</v>
      </c>
      <c r="G12" s="16">
        <v>49.599400000000003</v>
      </c>
      <c r="H12" s="16" t="s">
        <v>125</v>
      </c>
      <c r="I12" s="14" t="s">
        <v>216</v>
      </c>
      <c r="J12" s="16" t="s">
        <v>72</v>
      </c>
      <c r="K12" s="6" t="s">
        <v>75</v>
      </c>
      <c r="L12" s="6">
        <v>11</v>
      </c>
      <c r="M12" s="6">
        <v>1</v>
      </c>
      <c r="N12" s="6" t="s">
        <v>99</v>
      </c>
      <c r="O12" s="6" t="str">
        <f t="shared" si="0"/>
        <v>lehi_Ambava</v>
      </c>
      <c r="P12" s="6" t="str">
        <f t="shared" si="1"/>
        <v>21-22,</v>
      </c>
      <c r="Q12">
        <v>21</v>
      </c>
      <c r="R12">
        <v>22</v>
      </c>
      <c r="S12" s="6" t="str">
        <f t="shared" si="2"/>
        <v>BC2_sp_man</v>
      </c>
      <c r="T12" s="6" t="str">
        <f t="shared" si="3"/>
        <v>BC2_lehi_Ambava</v>
      </c>
      <c r="U12" s="6" t="s">
        <v>96</v>
      </c>
      <c r="V12" s="6" t="str">
        <f t="shared" si="4"/>
        <v>BC2_lehi_Ambava</v>
      </c>
      <c r="Y12" s="6">
        <v>0</v>
      </c>
    </row>
    <row r="13" spans="1:26" x14ac:dyDescent="0.25">
      <c r="A13" s="16" t="s">
        <v>31</v>
      </c>
      <c r="B13" s="14" t="s">
        <v>17</v>
      </c>
      <c r="C13" s="14" t="s">
        <v>25</v>
      </c>
      <c r="D13" s="16" t="s">
        <v>120</v>
      </c>
      <c r="E13" s="6" t="s">
        <v>57</v>
      </c>
      <c r="F13" s="16">
        <v>-16.198225999999998</v>
      </c>
      <c r="G13" s="16">
        <v>49.598418000000002</v>
      </c>
      <c r="H13" s="16" t="s">
        <v>125</v>
      </c>
      <c r="I13" s="14" t="s">
        <v>216</v>
      </c>
      <c r="J13" s="16" t="s">
        <v>72</v>
      </c>
      <c r="K13" s="6" t="s">
        <v>75</v>
      </c>
      <c r="L13" s="6">
        <v>12</v>
      </c>
      <c r="M13" s="6">
        <v>1</v>
      </c>
      <c r="N13" s="6" t="s">
        <v>93</v>
      </c>
      <c r="O13" s="6" t="str">
        <f t="shared" si="0"/>
        <v>lehi_Ambava</v>
      </c>
      <c r="P13" s="6" t="str">
        <f t="shared" si="1"/>
        <v>23-24,</v>
      </c>
      <c r="Q13">
        <v>23</v>
      </c>
      <c r="R13" s="17">
        <v>24</v>
      </c>
      <c r="S13" s="6" t="str">
        <f t="shared" si="2"/>
        <v>C23_mitt</v>
      </c>
      <c r="T13" s="6" t="str">
        <f t="shared" si="3"/>
        <v>C23_lehi_Ambava</v>
      </c>
      <c r="U13" s="6" t="s">
        <v>96</v>
      </c>
      <c r="V13" s="6" t="str">
        <f t="shared" si="4"/>
        <v>C23_lehi_Ambava</v>
      </c>
      <c r="Y13" s="6">
        <v>0</v>
      </c>
    </row>
    <row r="14" spans="1:26" x14ac:dyDescent="0.25">
      <c r="A14" s="16" t="s">
        <v>32</v>
      </c>
      <c r="B14" s="14" t="s">
        <v>17</v>
      </c>
      <c r="C14" s="14" t="s">
        <v>25</v>
      </c>
      <c r="D14" s="16" t="s">
        <v>120</v>
      </c>
      <c r="E14" s="6" t="s">
        <v>52</v>
      </c>
      <c r="F14" s="16">
        <v>-16.197817000000001</v>
      </c>
      <c r="G14" s="16">
        <v>49.599837999999998</v>
      </c>
      <c r="H14" s="16" t="s">
        <v>125</v>
      </c>
      <c r="I14" s="14" t="s">
        <v>216</v>
      </c>
      <c r="J14" s="16" t="s">
        <v>72</v>
      </c>
      <c r="K14" s="6" t="s">
        <v>75</v>
      </c>
      <c r="L14" s="6">
        <v>13</v>
      </c>
      <c r="M14" s="6">
        <v>1</v>
      </c>
      <c r="N14" s="6" t="s">
        <v>93</v>
      </c>
      <c r="O14" s="6" t="str">
        <f t="shared" si="0"/>
        <v>lehi_Ambava</v>
      </c>
      <c r="P14" s="6" t="str">
        <f t="shared" si="1"/>
        <v>25-26,</v>
      </c>
      <c r="Q14">
        <v>25</v>
      </c>
      <c r="R14">
        <v>26</v>
      </c>
      <c r="S14" s="6" t="str">
        <f t="shared" si="2"/>
        <v>C12_mitt</v>
      </c>
      <c r="T14" s="6" t="str">
        <f t="shared" si="3"/>
        <v>C12_lehi_Ambava</v>
      </c>
      <c r="U14" s="6" t="s">
        <v>96</v>
      </c>
      <c r="V14" s="6" t="str">
        <f t="shared" si="4"/>
        <v>C12_lehi_Ambava</v>
      </c>
      <c r="Y14" s="6">
        <v>0</v>
      </c>
    </row>
    <row r="15" spans="1:26" x14ac:dyDescent="0.25">
      <c r="A15" s="16" t="s">
        <v>33</v>
      </c>
      <c r="B15" s="14" t="s">
        <v>17</v>
      </c>
      <c r="C15" s="14" t="s">
        <v>29</v>
      </c>
      <c r="D15" s="16" t="s">
        <v>120</v>
      </c>
      <c r="E15" s="6" t="s">
        <v>52</v>
      </c>
      <c r="F15" s="16">
        <v>-16.211178</v>
      </c>
      <c r="G15" s="16">
        <v>49.577964999999999</v>
      </c>
      <c r="H15" s="16" t="s">
        <v>125</v>
      </c>
      <c r="I15" s="14" t="s">
        <v>216</v>
      </c>
      <c r="J15" s="16" t="s">
        <v>72</v>
      </c>
      <c r="K15" s="6" t="s">
        <v>75</v>
      </c>
      <c r="L15" s="6">
        <v>14</v>
      </c>
      <c r="M15" s="6">
        <v>1</v>
      </c>
      <c r="N15" s="6" t="s">
        <v>93</v>
      </c>
      <c r="O15" s="6" t="str">
        <f t="shared" si="0"/>
        <v>lehi_Madera</v>
      </c>
      <c r="P15" s="6" t="str">
        <f t="shared" si="1"/>
        <v>27-28,</v>
      </c>
      <c r="Q15">
        <v>27</v>
      </c>
      <c r="R15" s="17">
        <v>28</v>
      </c>
      <c r="S15" s="6" t="str">
        <f t="shared" si="2"/>
        <v>BC3_mitt</v>
      </c>
      <c r="T15" s="6" t="str">
        <f t="shared" si="3"/>
        <v>BC3_lehi_Madera</v>
      </c>
      <c r="U15" s="6" t="s">
        <v>96</v>
      </c>
      <c r="V15" s="6" t="str">
        <f t="shared" si="4"/>
        <v>BC3_lehi_Madera</v>
      </c>
      <c r="Y15" s="6">
        <v>0</v>
      </c>
    </row>
    <row r="16" spans="1:26" x14ac:dyDescent="0.25">
      <c r="A16" s="16" t="s">
        <v>34</v>
      </c>
      <c r="B16" s="14" t="s">
        <v>17</v>
      </c>
      <c r="C16" s="14" t="s">
        <v>25</v>
      </c>
      <c r="D16" s="16" t="s">
        <v>120</v>
      </c>
      <c r="E16" s="6" t="s">
        <v>57</v>
      </c>
      <c r="F16" s="16">
        <v>-16.197666999999999</v>
      </c>
      <c r="G16" s="16">
        <v>49.599623999999999</v>
      </c>
      <c r="H16" s="16" t="s">
        <v>125</v>
      </c>
      <c r="I16" s="7" t="s">
        <v>216</v>
      </c>
      <c r="J16" s="6" t="s">
        <v>72</v>
      </c>
      <c r="K16" s="6" t="s">
        <v>75</v>
      </c>
      <c r="L16" s="6">
        <v>15</v>
      </c>
      <c r="M16" s="6">
        <v>1</v>
      </c>
      <c r="N16" s="6" t="s">
        <v>93</v>
      </c>
      <c r="O16" s="6" t="str">
        <f t="shared" si="0"/>
        <v>lehi_Ambava</v>
      </c>
      <c r="P16" s="6" t="str">
        <f t="shared" si="1"/>
        <v>29-30,</v>
      </c>
      <c r="Q16">
        <v>29</v>
      </c>
      <c r="R16">
        <v>30</v>
      </c>
      <c r="S16" s="6" t="str">
        <f t="shared" si="2"/>
        <v>B14_mitt</v>
      </c>
      <c r="T16" s="6" t="str">
        <f t="shared" si="3"/>
        <v>B14_lehi_Ambava</v>
      </c>
      <c r="U16" s="6" t="s">
        <v>96</v>
      </c>
      <c r="V16" s="6" t="str">
        <f t="shared" si="4"/>
        <v>B14_lehi_Ambava</v>
      </c>
      <c r="Y16" s="6">
        <v>0</v>
      </c>
    </row>
    <row r="17" spans="1:26" x14ac:dyDescent="0.25">
      <c r="A17" s="6" t="s">
        <v>35</v>
      </c>
      <c r="B17" s="7" t="s">
        <v>128</v>
      </c>
      <c r="C17" s="7" t="s">
        <v>25</v>
      </c>
      <c r="D17" s="16" t="s">
        <v>120</v>
      </c>
      <c r="E17" s="6" t="s">
        <v>57</v>
      </c>
      <c r="F17" s="6">
        <v>-16.194925000000001</v>
      </c>
      <c r="G17" s="6">
        <v>49.597845999999997</v>
      </c>
      <c r="H17" s="16" t="s">
        <v>125</v>
      </c>
      <c r="I17" s="7" t="s">
        <v>216</v>
      </c>
      <c r="J17" s="6" t="s">
        <v>72</v>
      </c>
      <c r="K17" s="6" t="s">
        <v>75</v>
      </c>
      <c r="L17" s="6">
        <v>16</v>
      </c>
      <c r="M17" s="6">
        <v>1</v>
      </c>
      <c r="N17" s="6" t="s">
        <v>99</v>
      </c>
      <c r="O17" s="6" t="str">
        <f t="shared" si="0"/>
        <v>sp3_Ambava</v>
      </c>
      <c r="P17" t="str">
        <f t="shared" si="1"/>
        <v>31-32,</v>
      </c>
      <c r="Q17">
        <v>31</v>
      </c>
      <c r="R17" s="17">
        <v>32</v>
      </c>
      <c r="S17" t="str">
        <f t="shared" si="2"/>
        <v>B24_sp_man</v>
      </c>
      <c r="T17" t="str">
        <f t="shared" si="3"/>
        <v>B24_sp3_Ambava</v>
      </c>
      <c r="U17" t="s">
        <v>98</v>
      </c>
      <c r="V17" t="str">
        <f t="shared" si="4"/>
        <v>B24_sp3_Ambava</v>
      </c>
      <c r="W17"/>
      <c r="Y17" s="6">
        <v>0</v>
      </c>
    </row>
    <row r="18" spans="1:26" x14ac:dyDescent="0.25">
      <c r="A18" s="15" t="s">
        <v>9</v>
      </c>
      <c r="B18" s="15" t="s">
        <v>124</v>
      </c>
      <c r="C18" s="15" t="s">
        <v>121</v>
      </c>
      <c r="D18" s="15" t="s">
        <v>127</v>
      </c>
      <c r="E18" s="15" t="s">
        <v>127</v>
      </c>
      <c r="F18" s="15">
        <v>-16.304818999999998</v>
      </c>
      <c r="G18" s="15">
        <v>49.794678220000002</v>
      </c>
      <c r="H18" s="1" t="s">
        <v>36</v>
      </c>
      <c r="I18" s="15" t="s">
        <v>37</v>
      </c>
      <c r="J18" s="6" t="s">
        <v>66</v>
      </c>
      <c r="K18" s="6" t="s">
        <v>75</v>
      </c>
      <c r="L18" s="6">
        <v>17</v>
      </c>
      <c r="M18" s="6">
        <v>1</v>
      </c>
      <c r="N18" s="6" t="s">
        <v>98</v>
      </c>
      <c r="O18" s="6" t="str">
        <f t="shared" si="0"/>
        <v>sp3_Manana</v>
      </c>
      <c r="P18" t="str">
        <f t="shared" si="1"/>
        <v>33-34,</v>
      </c>
      <c r="Q18">
        <v>33</v>
      </c>
      <c r="R18">
        <v>34</v>
      </c>
      <c r="S18" t="str">
        <f t="shared" si="2"/>
        <v>MBB021_sp3</v>
      </c>
      <c r="T18" t="str">
        <f t="shared" si="3"/>
        <v>MBB021_sp3_Manana</v>
      </c>
      <c r="U18" t="s">
        <v>98</v>
      </c>
      <c r="V18" t="str">
        <f t="shared" si="4"/>
        <v>MBB021_sp3_Manana</v>
      </c>
      <c r="W18"/>
      <c r="Y18" s="6">
        <v>0</v>
      </c>
    </row>
    <row r="19" spans="1:26" x14ac:dyDescent="0.25">
      <c r="A19" s="15" t="s">
        <v>2</v>
      </c>
      <c r="B19" s="15" t="s">
        <v>17</v>
      </c>
      <c r="C19" s="15" t="s">
        <v>122</v>
      </c>
      <c r="D19" s="15" t="s">
        <v>127</v>
      </c>
      <c r="E19" s="15" t="s">
        <v>127</v>
      </c>
      <c r="F19" s="15">
        <v>-14.734832000000001</v>
      </c>
      <c r="G19" s="15">
        <v>49.496297800000001</v>
      </c>
      <c r="H19" s="1" t="s">
        <v>36</v>
      </c>
      <c r="I19" s="8" t="s">
        <v>37</v>
      </c>
      <c r="J19" s="6" t="s">
        <v>66</v>
      </c>
      <c r="K19" s="6" t="s">
        <v>75</v>
      </c>
      <c r="L19" s="6">
        <v>18</v>
      </c>
      <c r="M19" s="6">
        <v>1</v>
      </c>
      <c r="N19" s="6" t="s">
        <v>93</v>
      </c>
      <c r="O19" s="6" t="str">
        <f t="shared" si="0"/>
        <v>mitt_Anjana</v>
      </c>
      <c r="P19" t="str">
        <f t="shared" si="1"/>
        <v>35-36,</v>
      </c>
      <c r="Q19">
        <v>35</v>
      </c>
      <c r="R19" s="17">
        <v>36</v>
      </c>
      <c r="S19" t="str">
        <f t="shared" si="2"/>
        <v>MBB014_mitt</v>
      </c>
      <c r="T19" t="str">
        <f t="shared" si="3"/>
        <v>MBB014_mitt_Anjana</v>
      </c>
      <c r="U19" t="s">
        <v>93</v>
      </c>
      <c r="V19" t="str">
        <f t="shared" si="4"/>
        <v>MBB014_mitt_Anjana</v>
      </c>
      <c r="W19"/>
      <c r="Y19" s="6">
        <v>0</v>
      </c>
    </row>
    <row r="20" spans="1:26" x14ac:dyDescent="0.25">
      <c r="A20" s="15" t="s">
        <v>6</v>
      </c>
      <c r="B20" s="15" t="s">
        <v>17</v>
      </c>
      <c r="C20" s="15" t="s">
        <v>38</v>
      </c>
      <c r="D20" s="15" t="s">
        <v>127</v>
      </c>
      <c r="E20" s="15" t="s">
        <v>127</v>
      </c>
      <c r="F20" s="15">
        <v>-14.46722222</v>
      </c>
      <c r="G20" s="15">
        <v>49.839166669999997</v>
      </c>
      <c r="H20" s="1" t="s">
        <v>36</v>
      </c>
      <c r="I20" s="8" t="s">
        <v>39</v>
      </c>
      <c r="J20" s="6" t="s">
        <v>66</v>
      </c>
      <c r="K20" s="6" t="s">
        <v>75</v>
      </c>
      <c r="L20" s="6">
        <v>19</v>
      </c>
      <c r="M20" s="6">
        <v>1</v>
      </c>
      <c r="N20" s="6" t="s">
        <v>93</v>
      </c>
      <c r="O20" s="6" t="str">
        <f t="shared" si="0"/>
        <v>mitt_Maroje</v>
      </c>
      <c r="P20" t="str">
        <f t="shared" si="1"/>
        <v>37-38,</v>
      </c>
      <c r="Q20">
        <v>37</v>
      </c>
      <c r="R20">
        <v>38</v>
      </c>
      <c r="S20" t="str">
        <f t="shared" si="2"/>
        <v>RMR187_mitt</v>
      </c>
      <c r="T20" t="str">
        <f t="shared" si="3"/>
        <v>RMR187_mitt_Maroje</v>
      </c>
      <c r="U20" t="s">
        <v>93</v>
      </c>
      <c r="V20" t="str">
        <f t="shared" si="4"/>
        <v>RMR187_mitt_Maroje</v>
      </c>
      <c r="W20"/>
      <c r="Y20" s="6" t="s">
        <v>251</v>
      </c>
    </row>
    <row r="21" spans="1:26" x14ac:dyDescent="0.25">
      <c r="A21" s="15" t="s">
        <v>1</v>
      </c>
      <c r="B21" s="15" t="s">
        <v>17</v>
      </c>
      <c r="C21" s="15" t="s">
        <v>122</v>
      </c>
      <c r="D21" s="15" t="s">
        <v>127</v>
      </c>
      <c r="E21" s="15" t="s">
        <v>127</v>
      </c>
      <c r="F21" s="15">
        <v>-14.734832000000001</v>
      </c>
      <c r="G21" s="15">
        <v>49.496297800000001</v>
      </c>
      <c r="H21" s="1" t="s">
        <v>36</v>
      </c>
      <c r="I21" s="8" t="s">
        <v>37</v>
      </c>
      <c r="J21" s="6" t="s">
        <v>66</v>
      </c>
      <c r="K21" s="6" t="s">
        <v>75</v>
      </c>
      <c r="L21" s="6">
        <v>20</v>
      </c>
      <c r="M21" s="6">
        <v>1</v>
      </c>
      <c r="N21" s="6" t="s">
        <v>93</v>
      </c>
      <c r="O21" s="6" t="str">
        <f t="shared" si="0"/>
        <v>mitt_Anjana</v>
      </c>
      <c r="P21" t="str">
        <f t="shared" si="1"/>
        <v>39-40,</v>
      </c>
      <c r="Q21">
        <v>39</v>
      </c>
      <c r="R21" s="17">
        <v>40</v>
      </c>
      <c r="S21" t="str">
        <f t="shared" si="2"/>
        <v>MBB013_mitt</v>
      </c>
      <c r="T21" t="str">
        <f t="shared" si="3"/>
        <v>MBB013_mitt_Anjana</v>
      </c>
      <c r="U21" t="s">
        <v>93</v>
      </c>
      <c r="V21" t="str">
        <f t="shared" si="4"/>
        <v>MBB013_mitt_Anjana</v>
      </c>
      <c r="W21"/>
      <c r="Y21" s="6" t="s">
        <v>251</v>
      </c>
    </row>
    <row r="22" spans="1:26" x14ac:dyDescent="0.25">
      <c r="A22" s="15" t="s">
        <v>11</v>
      </c>
      <c r="B22" s="15" t="s">
        <v>124</v>
      </c>
      <c r="C22" s="15" t="s">
        <v>121</v>
      </c>
      <c r="D22" s="15" t="s">
        <v>127</v>
      </c>
      <c r="E22" s="15" t="s">
        <v>127</v>
      </c>
      <c r="F22" s="15">
        <v>-16.304818999999998</v>
      </c>
      <c r="G22" s="15">
        <v>49.794678220000002</v>
      </c>
      <c r="H22" s="1" t="s">
        <v>36</v>
      </c>
      <c r="I22" s="15" t="s">
        <v>37</v>
      </c>
      <c r="J22" s="6" t="s">
        <v>66</v>
      </c>
      <c r="K22" s="6" t="s">
        <v>75</v>
      </c>
      <c r="L22" s="6">
        <v>21</v>
      </c>
      <c r="M22" s="6">
        <v>1</v>
      </c>
      <c r="N22" s="6" t="s">
        <v>98</v>
      </c>
      <c r="O22" s="6" t="str">
        <f t="shared" si="0"/>
        <v>sp3_Manana</v>
      </c>
      <c r="P22" t="str">
        <f t="shared" si="1"/>
        <v>41-42,</v>
      </c>
      <c r="Q22">
        <v>41</v>
      </c>
      <c r="R22">
        <v>42</v>
      </c>
      <c r="S22" t="str">
        <f t="shared" si="2"/>
        <v>MBB024_sp3</v>
      </c>
      <c r="T22" t="str">
        <f t="shared" si="3"/>
        <v>MBB024_sp3_Manana</v>
      </c>
      <c r="U22" t="s">
        <v>98</v>
      </c>
      <c r="V22" t="str">
        <f t="shared" si="4"/>
        <v>MBB024_sp3_Manana</v>
      </c>
      <c r="W22"/>
      <c r="Y22" s="6">
        <v>0</v>
      </c>
    </row>
    <row r="23" spans="1:26" x14ac:dyDescent="0.25">
      <c r="A23" s="15" t="s">
        <v>3</v>
      </c>
      <c r="B23" s="15" t="s">
        <v>17</v>
      </c>
      <c r="C23" s="15" t="s">
        <v>122</v>
      </c>
      <c r="D23" s="15" t="s">
        <v>127</v>
      </c>
      <c r="E23" s="15" t="s">
        <v>127</v>
      </c>
      <c r="F23" s="15">
        <v>-14.734832000000001</v>
      </c>
      <c r="G23" s="15">
        <v>49.496297800000001</v>
      </c>
      <c r="H23" s="1" t="s">
        <v>36</v>
      </c>
      <c r="I23" s="8" t="s">
        <v>37</v>
      </c>
      <c r="J23" s="6" t="s">
        <v>66</v>
      </c>
      <c r="K23" s="6" t="s">
        <v>75</v>
      </c>
      <c r="L23" s="6">
        <v>22</v>
      </c>
      <c r="M23" s="6">
        <v>1</v>
      </c>
      <c r="N23" s="6" t="s">
        <v>93</v>
      </c>
      <c r="O23" s="6" t="str">
        <f t="shared" si="0"/>
        <v>mitt_Anjana</v>
      </c>
      <c r="P23" t="str">
        <f t="shared" si="1"/>
        <v>43-44,</v>
      </c>
      <c r="Q23">
        <v>43</v>
      </c>
      <c r="R23" s="17">
        <v>44</v>
      </c>
      <c r="S23" t="str">
        <f t="shared" si="2"/>
        <v>MBB016_mitt</v>
      </c>
      <c r="T23" t="str">
        <f t="shared" si="3"/>
        <v>MBB016_mitt_Anjana</v>
      </c>
      <c r="U23" t="s">
        <v>93</v>
      </c>
      <c r="V23" t="str">
        <f t="shared" si="4"/>
        <v>MBB016_mitt_Anjana</v>
      </c>
      <c r="W23"/>
      <c r="Y23" s="6">
        <v>0</v>
      </c>
    </row>
    <row r="24" spans="1:26" s="32" customFormat="1" x14ac:dyDescent="0.25">
      <c r="A24" s="33" t="s">
        <v>14</v>
      </c>
      <c r="B24" s="33" t="s">
        <v>124</v>
      </c>
      <c r="C24" s="33" t="s">
        <v>121</v>
      </c>
      <c r="D24" s="33" t="s">
        <v>127</v>
      </c>
      <c r="E24" s="33" t="s">
        <v>127</v>
      </c>
      <c r="F24" s="33">
        <v>-16.304818999999998</v>
      </c>
      <c r="G24" s="33">
        <v>49.794678220000002</v>
      </c>
      <c r="H24" s="34" t="s">
        <v>36</v>
      </c>
      <c r="I24" s="33" t="s">
        <v>37</v>
      </c>
      <c r="J24" s="32" t="s">
        <v>66</v>
      </c>
      <c r="K24" s="32" t="s">
        <v>75</v>
      </c>
      <c r="L24" s="6">
        <v>23</v>
      </c>
      <c r="M24" s="32">
        <v>1</v>
      </c>
      <c r="N24" s="32" t="s">
        <v>98</v>
      </c>
      <c r="O24" s="32" t="str">
        <f t="shared" si="0"/>
        <v>sp3_Manana</v>
      </c>
      <c r="P24" s="32" t="str">
        <f t="shared" si="1"/>
        <v>45-46,</v>
      </c>
      <c r="Q24">
        <v>45</v>
      </c>
      <c r="R24">
        <v>46</v>
      </c>
      <c r="S24" s="32" t="str">
        <f t="shared" si="2"/>
        <v>MBB028_sp3</v>
      </c>
      <c r="T24" s="32" t="str">
        <f t="shared" si="3"/>
        <v>MBB028_sp3_Manana</v>
      </c>
      <c r="U24" s="32" t="s">
        <v>98</v>
      </c>
      <c r="V24" s="32" t="str">
        <f t="shared" si="4"/>
        <v>MBB028_sp3_Manana</v>
      </c>
      <c r="W24" s="32" t="s">
        <v>247</v>
      </c>
      <c r="Y24" s="32">
        <v>0</v>
      </c>
      <c r="Z24" s="6"/>
    </row>
    <row r="25" spans="1:26" x14ac:dyDescent="0.25">
      <c r="A25" s="15" t="s">
        <v>5</v>
      </c>
      <c r="B25" s="15" t="s">
        <v>17</v>
      </c>
      <c r="C25" s="15" t="s">
        <v>38</v>
      </c>
      <c r="D25" s="15" t="s">
        <v>127</v>
      </c>
      <c r="E25" s="15" t="s">
        <v>127</v>
      </c>
      <c r="F25" s="15">
        <v>-14.46722222</v>
      </c>
      <c r="G25" s="15">
        <v>49.839166669999997</v>
      </c>
      <c r="H25" s="1" t="s">
        <v>36</v>
      </c>
      <c r="I25" s="8" t="s">
        <v>39</v>
      </c>
      <c r="J25" s="6" t="s">
        <v>66</v>
      </c>
      <c r="K25" s="6" t="s">
        <v>75</v>
      </c>
      <c r="L25" s="6">
        <v>24</v>
      </c>
      <c r="M25" s="6">
        <v>1</v>
      </c>
      <c r="N25" s="6" t="s">
        <v>93</v>
      </c>
      <c r="O25" s="6" t="str">
        <f t="shared" si="0"/>
        <v>mitt_Maroje</v>
      </c>
      <c r="P25" t="str">
        <f t="shared" si="1"/>
        <v>47-48,</v>
      </c>
      <c r="Q25">
        <v>47</v>
      </c>
      <c r="R25" s="17">
        <v>48</v>
      </c>
      <c r="S25" t="str">
        <f t="shared" si="2"/>
        <v>RMR186_mitt</v>
      </c>
      <c r="T25" t="str">
        <f t="shared" si="3"/>
        <v>RMR186_mitt_Maroje</v>
      </c>
      <c r="U25" t="s">
        <v>93</v>
      </c>
      <c r="V25" t="str">
        <f t="shared" si="4"/>
        <v>RMR186_mitt_Maroje</v>
      </c>
      <c r="W25"/>
      <c r="Y25" s="6">
        <v>0</v>
      </c>
    </row>
    <row r="26" spans="1:26" x14ac:dyDescent="0.25">
      <c r="A26" s="15" t="s">
        <v>7</v>
      </c>
      <c r="B26" s="15" t="s">
        <v>124</v>
      </c>
      <c r="C26" s="15" t="s">
        <v>121</v>
      </c>
      <c r="D26" s="15" t="s">
        <v>127</v>
      </c>
      <c r="E26" s="15" t="s">
        <v>127</v>
      </c>
      <c r="F26" s="15">
        <v>-16.304818999999998</v>
      </c>
      <c r="G26" s="15">
        <v>49.794678220000002</v>
      </c>
      <c r="H26" s="1" t="s">
        <v>36</v>
      </c>
      <c r="I26" s="15" t="s">
        <v>37</v>
      </c>
      <c r="J26" s="6" t="s">
        <v>66</v>
      </c>
      <c r="K26" s="6" t="s">
        <v>75</v>
      </c>
      <c r="L26" s="6">
        <v>25</v>
      </c>
      <c r="M26" s="6">
        <v>1</v>
      </c>
      <c r="N26" s="6" t="s">
        <v>98</v>
      </c>
      <c r="O26" s="6" t="str">
        <f t="shared" si="0"/>
        <v>sp3_Manana</v>
      </c>
      <c r="P26" t="str">
        <f t="shared" si="1"/>
        <v>49-50,</v>
      </c>
      <c r="Q26">
        <v>49</v>
      </c>
      <c r="R26">
        <v>50</v>
      </c>
      <c r="S26" t="str">
        <f t="shared" si="2"/>
        <v>MBB019_sp3</v>
      </c>
      <c r="T26" t="str">
        <f t="shared" si="3"/>
        <v>MBB019_sp3_Manana</v>
      </c>
      <c r="U26" t="s">
        <v>98</v>
      </c>
      <c r="V26" t="str">
        <f t="shared" si="4"/>
        <v>MBB019_sp3_Manana</v>
      </c>
      <c r="W26"/>
      <c r="Y26" s="6" t="s">
        <v>251</v>
      </c>
    </row>
    <row r="27" spans="1:26" x14ac:dyDescent="0.25">
      <c r="A27" s="15" t="s">
        <v>15</v>
      </c>
      <c r="B27" s="15" t="s">
        <v>124</v>
      </c>
      <c r="C27" s="15" t="s">
        <v>121</v>
      </c>
      <c r="D27" s="15" t="s">
        <v>127</v>
      </c>
      <c r="E27" s="15" t="s">
        <v>127</v>
      </c>
      <c r="F27" s="15">
        <v>-16.304818999999998</v>
      </c>
      <c r="G27" s="15">
        <v>49.794678220000002</v>
      </c>
      <c r="H27" s="1" t="s">
        <v>36</v>
      </c>
      <c r="I27" s="15" t="s">
        <v>37</v>
      </c>
      <c r="J27" s="6" t="s">
        <v>66</v>
      </c>
      <c r="K27" s="6" t="s">
        <v>75</v>
      </c>
      <c r="L27" s="6">
        <v>26</v>
      </c>
      <c r="M27" s="6">
        <v>1</v>
      </c>
      <c r="N27" s="6" t="s">
        <v>98</v>
      </c>
      <c r="O27" s="6" t="str">
        <f t="shared" si="0"/>
        <v>sp3_Manana</v>
      </c>
      <c r="P27" t="str">
        <f t="shared" si="1"/>
        <v>51-52,</v>
      </c>
      <c r="Q27">
        <v>51</v>
      </c>
      <c r="R27" s="17">
        <v>52</v>
      </c>
      <c r="S27" t="str">
        <f t="shared" si="2"/>
        <v>MBB029_sp3</v>
      </c>
      <c r="T27" t="str">
        <f t="shared" si="3"/>
        <v>MBB029_sp3_Manana</v>
      </c>
      <c r="U27" t="s">
        <v>98</v>
      </c>
      <c r="V27" t="str">
        <f t="shared" si="4"/>
        <v>MBB029_sp3_Manana</v>
      </c>
      <c r="W27"/>
      <c r="Y27" s="6">
        <v>0</v>
      </c>
    </row>
    <row r="28" spans="1:26" x14ac:dyDescent="0.25">
      <c r="A28" s="15" t="s">
        <v>10</v>
      </c>
      <c r="B28" s="15" t="s">
        <v>124</v>
      </c>
      <c r="C28" s="15" t="s">
        <v>121</v>
      </c>
      <c r="D28" s="15" t="s">
        <v>127</v>
      </c>
      <c r="E28" s="15" t="s">
        <v>127</v>
      </c>
      <c r="F28" s="15">
        <v>-16.304818999999998</v>
      </c>
      <c r="G28" s="15">
        <v>49.794678220000002</v>
      </c>
      <c r="H28" s="1" t="s">
        <v>36</v>
      </c>
      <c r="I28" s="15" t="s">
        <v>37</v>
      </c>
      <c r="J28" s="6" t="s">
        <v>66</v>
      </c>
      <c r="K28" s="6" t="s">
        <v>75</v>
      </c>
      <c r="L28" s="6">
        <v>27</v>
      </c>
      <c r="M28" s="6">
        <v>1</v>
      </c>
      <c r="N28" s="6" t="s">
        <v>98</v>
      </c>
      <c r="O28" s="6" t="str">
        <f t="shared" si="0"/>
        <v>sp3_Manana</v>
      </c>
      <c r="P28" t="str">
        <f t="shared" si="1"/>
        <v>53-54,</v>
      </c>
      <c r="Q28">
        <v>53</v>
      </c>
      <c r="R28">
        <v>54</v>
      </c>
      <c r="S28" t="str">
        <f t="shared" si="2"/>
        <v>MBB022_sp3</v>
      </c>
      <c r="T28" t="str">
        <f t="shared" si="3"/>
        <v>MBB022_sp3_Manana</v>
      </c>
      <c r="U28" t="s">
        <v>98</v>
      </c>
      <c r="V28" t="str">
        <f t="shared" si="4"/>
        <v>MBB022_sp3_Manana</v>
      </c>
      <c r="W28"/>
      <c r="Y28" s="6">
        <v>0</v>
      </c>
    </row>
    <row r="29" spans="1:26" x14ac:dyDescent="0.25">
      <c r="A29" s="15" t="s">
        <v>8</v>
      </c>
      <c r="B29" s="15" t="s">
        <v>124</v>
      </c>
      <c r="C29" s="15" t="s">
        <v>121</v>
      </c>
      <c r="D29" s="15" t="s">
        <v>127</v>
      </c>
      <c r="E29" s="15" t="s">
        <v>127</v>
      </c>
      <c r="F29" s="15">
        <v>-16.304818999999998</v>
      </c>
      <c r="G29" s="15">
        <v>49.794678220000002</v>
      </c>
      <c r="H29" s="1" t="s">
        <v>36</v>
      </c>
      <c r="I29" s="15" t="s">
        <v>37</v>
      </c>
      <c r="J29" s="6" t="s">
        <v>66</v>
      </c>
      <c r="K29" s="6" t="s">
        <v>75</v>
      </c>
      <c r="L29" s="6">
        <v>28</v>
      </c>
      <c r="M29" s="6">
        <v>1</v>
      </c>
      <c r="N29" s="6" t="s">
        <v>98</v>
      </c>
      <c r="O29" s="6" t="str">
        <f t="shared" si="0"/>
        <v>sp3_Manana</v>
      </c>
      <c r="P29" t="str">
        <f t="shared" si="1"/>
        <v>55-56,</v>
      </c>
      <c r="Q29">
        <v>55</v>
      </c>
      <c r="R29" s="17">
        <v>56</v>
      </c>
      <c r="S29" t="str">
        <f t="shared" si="2"/>
        <v>MBB020_sp3</v>
      </c>
      <c r="T29" t="str">
        <f t="shared" si="3"/>
        <v>MBB020_sp3_Manana</v>
      </c>
      <c r="U29" t="s">
        <v>98</v>
      </c>
      <c r="V29" t="str">
        <f t="shared" si="4"/>
        <v>MBB020_sp3_Manana</v>
      </c>
      <c r="W29"/>
      <c r="Y29" s="6">
        <v>0</v>
      </c>
    </row>
    <row r="30" spans="1:26" x14ac:dyDescent="0.25">
      <c r="A30" s="15" t="s">
        <v>12</v>
      </c>
      <c r="B30" s="15" t="s">
        <v>124</v>
      </c>
      <c r="C30" s="15" t="s">
        <v>121</v>
      </c>
      <c r="D30" s="15" t="s">
        <v>127</v>
      </c>
      <c r="E30" s="15" t="s">
        <v>127</v>
      </c>
      <c r="F30" s="15">
        <v>-16.304818999999998</v>
      </c>
      <c r="G30" s="15">
        <v>49.794678220000002</v>
      </c>
      <c r="H30" s="1" t="s">
        <v>36</v>
      </c>
      <c r="I30" s="15" t="s">
        <v>37</v>
      </c>
      <c r="J30" s="6" t="s">
        <v>66</v>
      </c>
      <c r="K30" s="6" t="s">
        <v>75</v>
      </c>
      <c r="L30" s="6">
        <v>29</v>
      </c>
      <c r="M30" s="6">
        <v>1</v>
      </c>
      <c r="N30" s="6" t="s">
        <v>98</v>
      </c>
      <c r="O30" s="6" t="str">
        <f t="shared" si="0"/>
        <v>sp3_Manana</v>
      </c>
      <c r="P30" t="str">
        <f t="shared" si="1"/>
        <v>57-58,</v>
      </c>
      <c r="Q30">
        <v>57</v>
      </c>
      <c r="R30">
        <v>58</v>
      </c>
      <c r="S30" t="str">
        <f t="shared" si="2"/>
        <v>MBB025_sp3</v>
      </c>
      <c r="T30" t="str">
        <f t="shared" si="3"/>
        <v>MBB025_sp3_Manana</v>
      </c>
      <c r="U30" t="s">
        <v>98</v>
      </c>
      <c r="V30" t="str">
        <f t="shared" si="4"/>
        <v>MBB025_sp3_Manana</v>
      </c>
      <c r="W30"/>
      <c r="Y30" s="6">
        <v>0</v>
      </c>
    </row>
    <row r="31" spans="1:26" x14ac:dyDescent="0.25">
      <c r="A31" s="15" t="s">
        <v>0</v>
      </c>
      <c r="B31" s="15" t="s">
        <v>17</v>
      </c>
      <c r="C31" s="15" t="s">
        <v>122</v>
      </c>
      <c r="D31" s="15" t="s">
        <v>127</v>
      </c>
      <c r="E31" s="15" t="s">
        <v>127</v>
      </c>
      <c r="F31" s="15">
        <v>-14.734832000000001</v>
      </c>
      <c r="G31" s="15">
        <v>49.496297800000001</v>
      </c>
      <c r="H31" s="1" t="s">
        <v>36</v>
      </c>
      <c r="I31" s="8" t="s">
        <v>37</v>
      </c>
      <c r="J31" s="6" t="s">
        <v>66</v>
      </c>
      <c r="K31" s="6" t="s">
        <v>75</v>
      </c>
      <c r="L31" s="6">
        <v>30</v>
      </c>
      <c r="M31" s="6">
        <v>1</v>
      </c>
      <c r="N31" s="6" t="s">
        <v>93</v>
      </c>
      <c r="O31" s="6" t="str">
        <f t="shared" si="0"/>
        <v>mitt_Anjana</v>
      </c>
      <c r="P31" t="str">
        <f t="shared" si="1"/>
        <v>59-60,</v>
      </c>
      <c r="Q31">
        <v>59</v>
      </c>
      <c r="R31" s="17">
        <v>60</v>
      </c>
      <c r="S31" t="str">
        <f t="shared" si="2"/>
        <v>MBB012_mitt</v>
      </c>
      <c r="T31" t="str">
        <f t="shared" si="3"/>
        <v>MBB012_mitt_Anjana</v>
      </c>
      <c r="U31" t="s">
        <v>93</v>
      </c>
      <c r="V31" t="str">
        <f t="shared" si="4"/>
        <v>MBB012_mitt_Anjana</v>
      </c>
      <c r="W31"/>
      <c r="Y31" s="6">
        <v>0</v>
      </c>
    </row>
    <row r="32" spans="1:26" x14ac:dyDescent="0.25">
      <c r="A32" s="15" t="s">
        <v>4</v>
      </c>
      <c r="B32" s="15" t="s">
        <v>17</v>
      </c>
      <c r="C32" s="15" t="s">
        <v>38</v>
      </c>
      <c r="D32" s="15" t="s">
        <v>127</v>
      </c>
      <c r="E32" s="15" t="s">
        <v>127</v>
      </c>
      <c r="F32" s="15">
        <v>-14.441826000000001</v>
      </c>
      <c r="G32" s="15">
        <v>49.828356309999997</v>
      </c>
      <c r="H32" s="1" t="s">
        <v>36</v>
      </c>
      <c r="I32" s="8" t="s">
        <v>37</v>
      </c>
      <c r="J32" s="6" t="s">
        <v>66</v>
      </c>
      <c r="K32" s="6" t="s">
        <v>75</v>
      </c>
      <c r="L32" s="6">
        <v>31</v>
      </c>
      <c r="M32" s="6">
        <v>1</v>
      </c>
      <c r="N32" s="6" t="s">
        <v>93</v>
      </c>
      <c r="O32" s="6" t="str">
        <f t="shared" si="0"/>
        <v>mitt_Maroje</v>
      </c>
      <c r="P32" t="str">
        <f t="shared" si="1"/>
        <v>61-62,</v>
      </c>
      <c r="Q32">
        <v>61</v>
      </c>
      <c r="R32">
        <v>62</v>
      </c>
      <c r="S32" t="str">
        <f t="shared" si="2"/>
        <v>MBB005_mitt</v>
      </c>
      <c r="T32" t="str">
        <f t="shared" si="3"/>
        <v>MBB005_mitt_Maroje</v>
      </c>
      <c r="U32" t="s">
        <v>93</v>
      </c>
      <c r="V32" t="str">
        <f t="shared" si="4"/>
        <v>MBB005_mitt_Maroje</v>
      </c>
      <c r="W32"/>
      <c r="Y32" s="6">
        <v>0</v>
      </c>
    </row>
    <row r="33" spans="1:26" x14ac:dyDescent="0.25">
      <c r="A33" s="15" t="s">
        <v>13</v>
      </c>
      <c r="B33" s="15" t="s">
        <v>124</v>
      </c>
      <c r="C33" s="15" t="s">
        <v>121</v>
      </c>
      <c r="D33" s="15" t="s">
        <v>127</v>
      </c>
      <c r="E33" s="15" t="s">
        <v>127</v>
      </c>
      <c r="F33" s="15">
        <v>-16.304818999999998</v>
      </c>
      <c r="G33" s="15">
        <v>49.794678220000002</v>
      </c>
      <c r="H33" s="1" t="s">
        <v>36</v>
      </c>
      <c r="I33" s="8" t="s">
        <v>37</v>
      </c>
      <c r="J33" s="6" t="s">
        <v>66</v>
      </c>
      <c r="K33" s="6" t="s">
        <v>75</v>
      </c>
      <c r="L33" s="6">
        <v>32</v>
      </c>
      <c r="M33" s="6">
        <v>1</v>
      </c>
      <c r="N33" s="6" t="s">
        <v>98</v>
      </c>
      <c r="O33" s="6" t="str">
        <f t="shared" si="0"/>
        <v>sp3_Manana</v>
      </c>
      <c r="P33" t="str">
        <f t="shared" si="1"/>
        <v>63-64,</v>
      </c>
      <c r="Q33">
        <v>63</v>
      </c>
      <c r="R33" s="17">
        <v>64</v>
      </c>
      <c r="S33" t="str">
        <f t="shared" si="2"/>
        <v>MBB027_sp3</v>
      </c>
      <c r="T33" t="str">
        <f t="shared" si="3"/>
        <v>MBB027_sp3_Manana</v>
      </c>
      <c r="U33" t="s">
        <v>98</v>
      </c>
      <c r="V33" t="str">
        <f t="shared" si="4"/>
        <v>MBB027_sp3_Manana</v>
      </c>
      <c r="W33"/>
      <c r="Y33" s="6" t="s">
        <v>251</v>
      </c>
    </row>
    <row r="34" spans="1:26" s="47" customFormat="1" x14ac:dyDescent="0.25">
      <c r="A34" s="44" t="s">
        <v>40</v>
      </c>
      <c r="B34" s="45" t="s">
        <v>41</v>
      </c>
      <c r="C34" s="45" t="s">
        <v>42</v>
      </c>
      <c r="D34" s="46" t="s">
        <v>127</v>
      </c>
      <c r="E34" s="46" t="s">
        <v>127</v>
      </c>
      <c r="F34" s="44">
        <v>-17.940861111111111</v>
      </c>
      <c r="G34" s="44">
        <v>49.205555555555556</v>
      </c>
      <c r="H34" s="44" t="s">
        <v>18</v>
      </c>
      <c r="I34" s="45" t="s">
        <v>127</v>
      </c>
      <c r="J34" s="47" t="s">
        <v>76</v>
      </c>
      <c r="K34" s="47" t="s">
        <v>75</v>
      </c>
      <c r="L34" s="6">
        <v>33</v>
      </c>
      <c r="M34" s="47">
        <v>1</v>
      </c>
      <c r="N34" s="47" t="s">
        <v>97</v>
      </c>
      <c r="O34" s="47" t="str">
        <f t="shared" si="0"/>
        <v>simmo_Betamp</v>
      </c>
      <c r="P34" s="47" t="str">
        <f t="shared" si="1"/>
        <v>65-66,</v>
      </c>
      <c r="Q34">
        <v>65</v>
      </c>
      <c r="R34">
        <v>66</v>
      </c>
      <c r="S34" s="47" t="str">
        <f t="shared" si="2"/>
        <v>BET87_simmo</v>
      </c>
      <c r="T34" s="47" t="str">
        <f t="shared" si="3"/>
        <v>BET87_simmo_Betamp</v>
      </c>
      <c r="U34" s="47" t="s">
        <v>97</v>
      </c>
      <c r="V34" s="47" t="str">
        <f t="shared" si="4"/>
        <v>BET87_simmo_Betamp</v>
      </c>
      <c r="Y34" s="47">
        <v>0</v>
      </c>
      <c r="Z34" s="6"/>
    </row>
    <row r="35" spans="1:26" s="32" customFormat="1" x14ac:dyDescent="0.25">
      <c r="A35" s="35" t="s">
        <v>43</v>
      </c>
      <c r="B35" s="36" t="s">
        <v>41</v>
      </c>
      <c r="C35" s="36" t="s">
        <v>42</v>
      </c>
      <c r="D35" s="37" t="s">
        <v>127</v>
      </c>
      <c r="E35" s="37" t="s">
        <v>127</v>
      </c>
      <c r="F35" s="35">
        <v>-17.940805555555556</v>
      </c>
      <c r="G35" s="35">
        <v>49.205638888888892</v>
      </c>
      <c r="H35" s="35" t="s">
        <v>18</v>
      </c>
      <c r="I35" s="36" t="s">
        <v>127</v>
      </c>
      <c r="J35" s="32" t="s">
        <v>76</v>
      </c>
      <c r="K35" s="32" t="s">
        <v>75</v>
      </c>
      <c r="L35" s="6">
        <v>34</v>
      </c>
      <c r="M35" s="32">
        <v>1</v>
      </c>
      <c r="N35" s="32" t="s">
        <v>97</v>
      </c>
      <c r="O35" s="32" t="str">
        <f t="shared" si="0"/>
        <v>simmo_Betamp</v>
      </c>
      <c r="P35" s="32" t="str">
        <f t="shared" si="1"/>
        <v>67-68,</v>
      </c>
      <c r="Q35">
        <v>67</v>
      </c>
      <c r="R35" s="17">
        <v>68</v>
      </c>
      <c r="S35" s="32" t="str">
        <f t="shared" si="2"/>
        <v>PBZT117_simmo</v>
      </c>
      <c r="T35" s="32" t="str">
        <f t="shared" si="3"/>
        <v>PBZT117_simmo_Betamp</v>
      </c>
      <c r="U35" s="32" t="s">
        <v>97</v>
      </c>
      <c r="V35" s="32" t="str">
        <f t="shared" si="4"/>
        <v>PBZT117_simmo_Betamp</v>
      </c>
      <c r="W35" s="32" t="s">
        <v>247</v>
      </c>
      <c r="Y35" s="32">
        <v>0</v>
      </c>
      <c r="Z35" s="6"/>
    </row>
    <row r="36" spans="1:26" x14ac:dyDescent="0.25">
      <c r="A36" s="9" t="s">
        <v>44</v>
      </c>
      <c r="B36" s="10" t="s">
        <v>41</v>
      </c>
      <c r="C36" s="10" t="s">
        <v>45</v>
      </c>
      <c r="D36" s="8" t="s">
        <v>127</v>
      </c>
      <c r="E36" s="8" t="s">
        <v>127</v>
      </c>
      <c r="F36" s="9">
        <v>-17.288388888888889</v>
      </c>
      <c r="G36" s="9">
        <v>49.408166666666666</v>
      </c>
      <c r="H36" s="9" t="s">
        <v>18</v>
      </c>
      <c r="I36" s="10" t="s">
        <v>127</v>
      </c>
      <c r="J36" s="6" t="s">
        <v>76</v>
      </c>
      <c r="K36" s="6" t="s">
        <v>75</v>
      </c>
      <c r="L36" s="6">
        <v>35</v>
      </c>
      <c r="M36" s="6">
        <v>1</v>
      </c>
      <c r="N36" s="6" t="s">
        <v>97</v>
      </c>
      <c r="O36" s="6" t="str">
        <f t="shared" si="0"/>
        <v>simmo_Tampol</v>
      </c>
      <c r="P36" t="str">
        <f t="shared" si="1"/>
        <v>69-70,</v>
      </c>
      <c r="Q36">
        <v>69</v>
      </c>
      <c r="R36">
        <v>70</v>
      </c>
      <c r="S36" t="str">
        <f t="shared" si="2"/>
        <v>POLO5.22_simmo</v>
      </c>
      <c r="T36" t="str">
        <f t="shared" si="3"/>
        <v>POLO5.22_simmo_Tampol</v>
      </c>
      <c r="U36" t="s">
        <v>97</v>
      </c>
      <c r="V36" t="str">
        <f t="shared" si="4"/>
        <v>POLO5.22_simmo_Tampol</v>
      </c>
      <c r="W36"/>
      <c r="Y36" s="6" t="s">
        <v>251</v>
      </c>
    </row>
    <row r="37" spans="1:26" x14ac:dyDescent="0.25">
      <c r="A37" s="9" t="s">
        <v>46</v>
      </c>
      <c r="B37" s="10" t="s">
        <v>41</v>
      </c>
      <c r="C37" s="10" t="s">
        <v>47</v>
      </c>
      <c r="D37" s="15" t="s">
        <v>127</v>
      </c>
      <c r="E37" s="15" t="s">
        <v>127</v>
      </c>
      <c r="F37" s="9">
        <v>-17.489166666666666</v>
      </c>
      <c r="G37" s="9">
        <v>48.74722222222222</v>
      </c>
      <c r="H37" s="9" t="s">
        <v>18</v>
      </c>
      <c r="I37" s="10" t="s">
        <v>127</v>
      </c>
      <c r="J37" s="6" t="s">
        <v>76</v>
      </c>
      <c r="K37" s="6" t="s">
        <v>75</v>
      </c>
      <c r="L37" s="6">
        <v>36</v>
      </c>
      <c r="M37" s="6">
        <v>1</v>
      </c>
      <c r="N37" s="6" t="s">
        <v>97</v>
      </c>
      <c r="O37" s="6" t="str">
        <f t="shared" si="0"/>
        <v>simmo_Zahame</v>
      </c>
      <c r="P37" t="str">
        <f t="shared" si="1"/>
        <v>71-72,</v>
      </c>
      <c r="Q37">
        <v>71</v>
      </c>
      <c r="R37" s="17">
        <v>72</v>
      </c>
      <c r="S37" t="str">
        <f t="shared" si="2"/>
        <v>ZAH2_simmo</v>
      </c>
      <c r="T37" t="str">
        <f t="shared" si="3"/>
        <v>ZAH2_simmo_Zahame</v>
      </c>
      <c r="U37" t="s">
        <v>97</v>
      </c>
      <c r="V37" t="str">
        <f t="shared" si="4"/>
        <v>ZAH2_simmo_Zahame</v>
      </c>
      <c r="W37"/>
      <c r="Y37" s="6" t="s">
        <v>251</v>
      </c>
    </row>
    <row r="38" spans="1:26" x14ac:dyDescent="0.25">
      <c r="A38" s="9" t="s">
        <v>48</v>
      </c>
      <c r="B38" s="10" t="s">
        <v>41</v>
      </c>
      <c r="C38" s="10" t="s">
        <v>47</v>
      </c>
      <c r="D38" s="15" t="s">
        <v>127</v>
      </c>
      <c r="E38" s="15" t="s">
        <v>127</v>
      </c>
      <c r="F38" s="9">
        <v>-17.489166666666666</v>
      </c>
      <c r="G38" s="9">
        <v>48.74722222222222</v>
      </c>
      <c r="H38" s="9" t="s">
        <v>18</v>
      </c>
      <c r="I38" s="10" t="s">
        <v>127</v>
      </c>
      <c r="J38" s="6" t="s">
        <v>76</v>
      </c>
      <c r="K38" s="6" t="s">
        <v>75</v>
      </c>
      <c r="L38" s="6">
        <v>37</v>
      </c>
      <c r="M38" s="6">
        <v>1</v>
      </c>
      <c r="N38" s="6" t="s">
        <v>97</v>
      </c>
      <c r="O38" s="6" t="str">
        <f t="shared" si="0"/>
        <v>simmo_Zahame</v>
      </c>
      <c r="P38" t="str">
        <f t="shared" si="1"/>
        <v>73-74,</v>
      </c>
      <c r="Q38">
        <v>73</v>
      </c>
      <c r="R38">
        <v>74</v>
      </c>
      <c r="S38" t="str">
        <f t="shared" si="2"/>
        <v>ZAH5_simmo</v>
      </c>
      <c r="T38" t="str">
        <f t="shared" si="3"/>
        <v>ZAH5_simmo_Zahame</v>
      </c>
      <c r="U38" t="s">
        <v>97</v>
      </c>
      <c r="V38" t="str">
        <f t="shared" si="4"/>
        <v>ZAH5_simmo_Zahame</v>
      </c>
      <c r="W38"/>
      <c r="Y38" s="6">
        <v>0</v>
      </c>
    </row>
    <row r="39" spans="1:26" s="52" customFormat="1" x14ac:dyDescent="0.25">
      <c r="A39" s="48" t="s">
        <v>49</v>
      </c>
      <c r="B39" s="49" t="s">
        <v>41</v>
      </c>
      <c r="C39" s="49" t="s">
        <v>50</v>
      </c>
      <c r="D39" s="49" t="s">
        <v>51</v>
      </c>
      <c r="E39" s="48" t="s">
        <v>52</v>
      </c>
      <c r="F39" s="48">
        <v>-16.67490746</v>
      </c>
      <c r="G39" s="48">
        <v>49.70225765</v>
      </c>
      <c r="H39" s="50" t="s">
        <v>53</v>
      </c>
      <c r="I39" s="50" t="s">
        <v>217</v>
      </c>
      <c r="J39" s="51" t="s">
        <v>77</v>
      </c>
      <c r="K39" s="52" t="s">
        <v>75</v>
      </c>
      <c r="L39" s="52">
        <v>38</v>
      </c>
      <c r="M39" s="52">
        <v>1</v>
      </c>
      <c r="N39" s="52" t="s">
        <v>97</v>
      </c>
      <c r="O39" s="52" t="str">
        <f t="shared" si="0"/>
        <v>simmo_Ambodi</v>
      </c>
      <c r="P39" s="52" t="str">
        <f t="shared" si="1"/>
        <v>75-76,</v>
      </c>
      <c r="Q39" s="52">
        <v>75</v>
      </c>
      <c r="R39" s="53">
        <v>76</v>
      </c>
      <c r="S39" s="52" t="str">
        <f t="shared" si="2"/>
        <v>A01_2014_simmo</v>
      </c>
      <c r="T39" s="52" t="str">
        <f t="shared" si="3"/>
        <v>A01_2014_simmo_Ambodi</v>
      </c>
      <c r="U39" s="52" t="s">
        <v>97</v>
      </c>
      <c r="V39" s="52" t="str">
        <f t="shared" si="4"/>
        <v>A01_2014_simmo_Ambodi</v>
      </c>
      <c r="W39" s="52" t="s">
        <v>247</v>
      </c>
      <c r="X39" s="52" t="s">
        <v>248</v>
      </c>
      <c r="Y39" s="52">
        <v>0</v>
      </c>
      <c r="Z39" s="6"/>
    </row>
    <row r="40" spans="1:26" s="52" customFormat="1" x14ac:dyDescent="0.25">
      <c r="A40" s="48" t="s">
        <v>54</v>
      </c>
      <c r="B40" s="49" t="s">
        <v>41</v>
      </c>
      <c r="C40" s="49" t="s">
        <v>50</v>
      </c>
      <c r="D40" s="49" t="s">
        <v>51</v>
      </c>
      <c r="E40" s="48" t="s">
        <v>52</v>
      </c>
      <c r="F40" s="48">
        <v>-16.673121609999999</v>
      </c>
      <c r="G40" s="48">
        <v>49.698892319999999</v>
      </c>
      <c r="H40" s="50" t="s">
        <v>53</v>
      </c>
      <c r="I40" s="50" t="s">
        <v>217</v>
      </c>
      <c r="J40" s="51" t="s">
        <v>77</v>
      </c>
      <c r="K40" s="52" t="s">
        <v>75</v>
      </c>
      <c r="L40" s="52">
        <v>39</v>
      </c>
      <c r="M40" s="52">
        <v>1</v>
      </c>
      <c r="N40" s="52" t="s">
        <v>97</v>
      </c>
      <c r="O40" s="52" t="str">
        <f t="shared" si="0"/>
        <v>simmo_Ambodi</v>
      </c>
      <c r="P40" s="52" t="str">
        <f t="shared" si="1"/>
        <v>77-78,</v>
      </c>
      <c r="Q40" s="52">
        <v>77</v>
      </c>
      <c r="R40" s="52">
        <v>78</v>
      </c>
      <c r="S40" s="52" t="str">
        <f t="shared" si="2"/>
        <v>A02_2014_simmo</v>
      </c>
      <c r="T40" s="52" t="str">
        <f t="shared" si="3"/>
        <v>A02_2014_simmo_Ambodi</v>
      </c>
      <c r="U40" s="52" t="s">
        <v>97</v>
      </c>
      <c r="V40" s="52" t="str">
        <f t="shared" si="4"/>
        <v>A02_2014_simmo_Ambodi</v>
      </c>
      <c r="W40" s="52" t="s">
        <v>247</v>
      </c>
      <c r="X40" s="52" t="s">
        <v>248</v>
      </c>
      <c r="Y40" s="52">
        <v>0</v>
      </c>
      <c r="Z40" s="6"/>
    </row>
    <row r="41" spans="1:26" x14ac:dyDescent="0.25">
      <c r="A41" s="9" t="s">
        <v>55</v>
      </c>
      <c r="B41" s="10" t="s">
        <v>41</v>
      </c>
      <c r="C41" s="10" t="s">
        <v>50</v>
      </c>
      <c r="D41" s="10" t="s">
        <v>51</v>
      </c>
      <c r="E41" s="9" t="s">
        <v>52</v>
      </c>
      <c r="F41" s="9">
        <v>-16.674231120000002</v>
      </c>
      <c r="G41" s="9">
        <v>49.701283009999997</v>
      </c>
      <c r="H41" s="2" t="s">
        <v>53</v>
      </c>
      <c r="I41" s="2" t="s">
        <v>217</v>
      </c>
      <c r="J41" s="1" t="s">
        <v>77</v>
      </c>
      <c r="K41" s="6" t="s">
        <v>75</v>
      </c>
      <c r="L41" s="6">
        <v>40</v>
      </c>
      <c r="M41" s="6">
        <v>1</v>
      </c>
      <c r="N41" s="6" t="s">
        <v>97</v>
      </c>
      <c r="O41" s="6" t="str">
        <f t="shared" si="0"/>
        <v>simmo_Ambodi</v>
      </c>
      <c r="P41" t="str">
        <f t="shared" si="1"/>
        <v>79-80,</v>
      </c>
      <c r="Q41">
        <v>79</v>
      </c>
      <c r="R41" s="17">
        <v>80</v>
      </c>
      <c r="S41" t="str">
        <f t="shared" si="2"/>
        <v>A03_2014_simmo</v>
      </c>
      <c r="T41" t="str">
        <f t="shared" si="3"/>
        <v>A03_2014_simmo_Ambodi</v>
      </c>
      <c r="U41" t="s">
        <v>97</v>
      </c>
      <c r="V41" t="str">
        <f t="shared" si="4"/>
        <v>A03_2014_simmo_Ambodi</v>
      </c>
      <c r="W41"/>
      <c r="Y41" s="6" t="s">
        <v>251</v>
      </c>
    </row>
    <row r="42" spans="1:26" x14ac:dyDescent="0.25">
      <c r="A42" s="9" t="s">
        <v>56</v>
      </c>
      <c r="B42" s="10" t="s">
        <v>41</v>
      </c>
      <c r="C42" s="10" t="s">
        <v>50</v>
      </c>
      <c r="D42" s="10" t="s">
        <v>51</v>
      </c>
      <c r="E42" s="9" t="s">
        <v>57</v>
      </c>
      <c r="F42" s="9">
        <v>-16.673482450000002</v>
      </c>
      <c r="G42" s="9">
        <v>49.700184810000003</v>
      </c>
      <c r="H42" s="2" t="s">
        <v>53</v>
      </c>
      <c r="I42" s="2" t="s">
        <v>217</v>
      </c>
      <c r="J42" s="1" t="s">
        <v>77</v>
      </c>
      <c r="K42" s="6" t="s">
        <v>75</v>
      </c>
      <c r="L42" s="6">
        <v>41</v>
      </c>
      <c r="M42" s="6">
        <v>1</v>
      </c>
      <c r="N42" s="6" t="s">
        <v>97</v>
      </c>
      <c r="O42" s="6" t="str">
        <f t="shared" si="0"/>
        <v>simmo_Ambodi</v>
      </c>
      <c r="P42" t="str">
        <f t="shared" si="1"/>
        <v>81-82,</v>
      </c>
      <c r="Q42">
        <v>81</v>
      </c>
      <c r="R42">
        <v>82</v>
      </c>
      <c r="S42" t="str">
        <f t="shared" si="2"/>
        <v>A08_2014_simmo</v>
      </c>
      <c r="T42" t="str">
        <f t="shared" si="3"/>
        <v>A08_2014_simmo_Ambodi</v>
      </c>
      <c r="U42" t="s">
        <v>97</v>
      </c>
      <c r="V42" t="str">
        <f t="shared" si="4"/>
        <v>A08_2014_simmo_Ambodi</v>
      </c>
      <c r="W42"/>
      <c r="Y42" s="6" t="s">
        <v>251</v>
      </c>
    </row>
    <row r="43" spans="1:26" x14ac:dyDescent="0.25">
      <c r="A43" s="11" t="s">
        <v>81</v>
      </c>
      <c r="B43" s="10" t="s">
        <v>80</v>
      </c>
      <c r="C43" s="11" t="s">
        <v>23</v>
      </c>
      <c r="D43" s="10" t="s">
        <v>20</v>
      </c>
      <c r="E43" s="6" t="s">
        <v>57</v>
      </c>
      <c r="F43" s="10">
        <v>-15.4</v>
      </c>
      <c r="G43" s="10">
        <v>49.483333333333334</v>
      </c>
      <c r="H43" s="9" t="s">
        <v>21</v>
      </c>
      <c r="I43" s="10" t="s">
        <v>22</v>
      </c>
      <c r="J43" s="6" t="s">
        <v>78</v>
      </c>
      <c r="K43" s="6" t="s">
        <v>74</v>
      </c>
      <c r="L43" s="6">
        <v>42</v>
      </c>
      <c r="M43" s="6">
        <v>1</v>
      </c>
      <c r="N43" s="6" t="s">
        <v>94</v>
      </c>
      <c r="O43" s="6" t="str">
        <f t="shared" si="0"/>
        <v>maca_Anjiah</v>
      </c>
      <c r="P43" t="str">
        <f t="shared" si="1"/>
        <v>83-84,</v>
      </c>
      <c r="Q43">
        <v>83</v>
      </c>
      <c r="R43" s="17">
        <v>84</v>
      </c>
      <c r="S43" t="str">
        <f t="shared" si="2"/>
        <v>06-08_hely_maca</v>
      </c>
      <c r="T43" t="str">
        <f t="shared" si="3"/>
        <v>06-08_hely_maca_Anjiah</v>
      </c>
      <c r="U43" t="s">
        <v>94</v>
      </c>
      <c r="V43" t="str">
        <f t="shared" si="4"/>
        <v>06_08_hely_maca_Anjiah</v>
      </c>
      <c r="W43"/>
      <c r="Y43" s="6" t="s">
        <v>251</v>
      </c>
    </row>
    <row r="44" spans="1:26" x14ac:dyDescent="0.25">
      <c r="A44" s="11" t="s">
        <v>82</v>
      </c>
      <c r="B44" s="10" t="s">
        <v>80</v>
      </c>
      <c r="C44" s="11" t="s">
        <v>23</v>
      </c>
      <c r="D44" s="10" t="s">
        <v>20</v>
      </c>
      <c r="E44" s="6" t="s">
        <v>57</v>
      </c>
      <c r="F44" s="10">
        <v>-15.4</v>
      </c>
      <c r="G44" s="10">
        <v>49.483333333333334</v>
      </c>
      <c r="H44" s="9" t="s">
        <v>21</v>
      </c>
      <c r="I44" s="10" t="s">
        <v>22</v>
      </c>
      <c r="J44" s="6" t="s">
        <v>78</v>
      </c>
      <c r="K44" s="6" t="s">
        <v>74</v>
      </c>
      <c r="L44" s="6">
        <v>43</v>
      </c>
      <c r="M44" s="6">
        <v>1</v>
      </c>
      <c r="N44" s="6" t="s">
        <v>94</v>
      </c>
      <c r="O44" s="6" t="str">
        <f t="shared" si="0"/>
        <v>maca_Anjiah</v>
      </c>
      <c r="P44" t="str">
        <f t="shared" si="1"/>
        <v>85-86,</v>
      </c>
      <c r="Q44">
        <v>85</v>
      </c>
      <c r="R44">
        <v>86</v>
      </c>
      <c r="S44" t="str">
        <f t="shared" si="2"/>
        <v>01-06_hely_maca</v>
      </c>
      <c r="T44" t="str">
        <f t="shared" si="3"/>
        <v>01-06_hely_maca_Anjiah</v>
      </c>
      <c r="U44" t="s">
        <v>94</v>
      </c>
      <c r="V44" t="str">
        <f t="shared" si="4"/>
        <v>01_06_hely_maca_Anjiah</v>
      </c>
      <c r="W44"/>
      <c r="Y44" s="6">
        <v>0</v>
      </c>
    </row>
    <row r="45" spans="1:26" x14ac:dyDescent="0.25">
      <c r="A45" s="11" t="s">
        <v>83</v>
      </c>
      <c r="B45" s="10" t="s">
        <v>80</v>
      </c>
      <c r="C45" s="11" t="s">
        <v>23</v>
      </c>
      <c r="D45" s="10" t="s">
        <v>20</v>
      </c>
      <c r="E45" s="6" t="s">
        <v>52</v>
      </c>
      <c r="F45" s="10">
        <v>-15.4</v>
      </c>
      <c r="G45" s="10">
        <v>49.483333333333334</v>
      </c>
      <c r="H45" s="9" t="s">
        <v>21</v>
      </c>
      <c r="I45" s="10" t="s">
        <v>22</v>
      </c>
      <c r="J45" s="6" t="s">
        <v>78</v>
      </c>
      <c r="K45" s="6" t="s">
        <v>74</v>
      </c>
      <c r="L45" s="6">
        <v>44</v>
      </c>
      <c r="M45" s="6">
        <v>1</v>
      </c>
      <c r="N45" s="6" t="s">
        <v>94</v>
      </c>
      <c r="O45" s="6" t="str">
        <f t="shared" si="0"/>
        <v>maca_Anjiah</v>
      </c>
      <c r="P45" t="str">
        <f t="shared" si="1"/>
        <v>87-88,</v>
      </c>
      <c r="Q45">
        <v>87</v>
      </c>
      <c r="R45" s="17">
        <v>88</v>
      </c>
      <c r="S45" t="str">
        <f t="shared" si="2"/>
        <v>01-07_hely_maca</v>
      </c>
      <c r="T45" t="str">
        <f t="shared" si="3"/>
        <v>01-07_hely_maca_Anjiah</v>
      </c>
      <c r="U45" t="s">
        <v>94</v>
      </c>
      <c r="V45" t="str">
        <f t="shared" si="4"/>
        <v>01_07_hely_maca_Anjiah</v>
      </c>
      <c r="W45"/>
      <c r="Y45" s="6">
        <v>0</v>
      </c>
    </row>
    <row r="46" spans="1:26" x14ac:dyDescent="0.25">
      <c r="A46" s="11" t="s">
        <v>84</v>
      </c>
      <c r="B46" s="10" t="s">
        <v>80</v>
      </c>
      <c r="C46" s="11" t="s">
        <v>23</v>
      </c>
      <c r="D46" s="10" t="s">
        <v>20</v>
      </c>
      <c r="E46" s="6" t="s">
        <v>57</v>
      </c>
      <c r="F46" s="10">
        <v>-15.4</v>
      </c>
      <c r="G46" s="10">
        <v>49.483333333333334</v>
      </c>
      <c r="H46" s="9" t="s">
        <v>21</v>
      </c>
      <c r="I46" s="10" t="s">
        <v>22</v>
      </c>
      <c r="J46" s="6" t="s">
        <v>78</v>
      </c>
      <c r="K46" s="6" t="s">
        <v>74</v>
      </c>
      <c r="L46" s="6">
        <v>45</v>
      </c>
      <c r="M46" s="6">
        <v>1</v>
      </c>
      <c r="N46" s="6" t="s">
        <v>94</v>
      </c>
      <c r="O46" s="6" t="str">
        <f t="shared" ref="O46:O63" si="5">CONCATENATE(U46,"_",LEFT(C46,6))</f>
        <v>maca_Anjiah</v>
      </c>
      <c r="P46" t="str">
        <f t="shared" ref="P46:P63" si="6">CONCATENATE(Q46,"-",R46,",")</f>
        <v>89-90,</v>
      </c>
      <c r="Q46">
        <v>89</v>
      </c>
      <c r="R46">
        <v>90</v>
      </c>
      <c r="S46" t="str">
        <f t="shared" ref="S46:S63" si="7">CONCATENATE(A46,"_",N46)</f>
        <v>08-08_hely_maca</v>
      </c>
      <c r="T46" t="str">
        <f t="shared" ref="T46:T63" si="8">CONCATENATE(A46,"_",O46)</f>
        <v>08-08_hely_maca_Anjiah</v>
      </c>
      <c r="U46" t="s">
        <v>94</v>
      </c>
      <c r="V46" t="str">
        <f t="shared" ref="V46:V63" si="9">SUBSTITUTE(T46,"-","_")</f>
        <v>08_08_hely_maca_Anjiah</v>
      </c>
      <c r="W46"/>
      <c r="Y46" s="6" t="s">
        <v>251</v>
      </c>
    </row>
    <row r="47" spans="1:26" x14ac:dyDescent="0.25">
      <c r="A47" s="11" t="s">
        <v>85</v>
      </c>
      <c r="B47" s="10" t="s">
        <v>80</v>
      </c>
      <c r="C47" s="11" t="s">
        <v>23</v>
      </c>
      <c r="D47" s="10" t="s">
        <v>20</v>
      </c>
      <c r="E47" s="6" t="s">
        <v>52</v>
      </c>
      <c r="F47" s="10">
        <v>-15.4</v>
      </c>
      <c r="G47" s="10">
        <v>49.483333333333334</v>
      </c>
      <c r="H47" s="9" t="s">
        <v>21</v>
      </c>
      <c r="I47" s="10" t="s">
        <v>22</v>
      </c>
      <c r="J47" s="6" t="s">
        <v>78</v>
      </c>
      <c r="K47" s="6" t="s">
        <v>74</v>
      </c>
      <c r="L47" s="6">
        <v>46</v>
      </c>
      <c r="M47" s="6">
        <v>1</v>
      </c>
      <c r="N47" s="6" t="s">
        <v>94</v>
      </c>
      <c r="O47" s="6" t="str">
        <f t="shared" si="5"/>
        <v>maca_Anjiah</v>
      </c>
      <c r="P47" t="str">
        <f t="shared" si="6"/>
        <v>91-92,</v>
      </c>
      <c r="Q47">
        <v>91</v>
      </c>
      <c r="R47" s="17">
        <v>92</v>
      </c>
      <c r="S47" t="str">
        <f t="shared" si="7"/>
        <v>04-06_hely_maca</v>
      </c>
      <c r="T47" t="str">
        <f t="shared" si="8"/>
        <v>04-06_hely_maca_Anjiah</v>
      </c>
      <c r="U47" t="s">
        <v>94</v>
      </c>
      <c r="V47" t="str">
        <f t="shared" si="9"/>
        <v>04_06_hely_maca_Anjiah</v>
      </c>
      <c r="W47"/>
      <c r="Y47" s="6">
        <v>0</v>
      </c>
    </row>
    <row r="48" spans="1:26" x14ac:dyDescent="0.25">
      <c r="A48" s="11" t="s">
        <v>86</v>
      </c>
      <c r="B48" s="10" t="s">
        <v>80</v>
      </c>
      <c r="C48" s="11" t="s">
        <v>23</v>
      </c>
      <c r="D48" s="10" t="s">
        <v>20</v>
      </c>
      <c r="E48" s="6" t="s">
        <v>52</v>
      </c>
      <c r="F48" s="10">
        <v>-15.4</v>
      </c>
      <c r="G48" s="10">
        <v>49.483333333333334</v>
      </c>
      <c r="H48" s="9" t="s">
        <v>21</v>
      </c>
      <c r="I48" s="10" t="s">
        <v>22</v>
      </c>
      <c r="J48" s="6" t="s">
        <v>78</v>
      </c>
      <c r="K48" s="6" t="s">
        <v>74</v>
      </c>
      <c r="L48" s="6">
        <v>47</v>
      </c>
      <c r="M48" s="6">
        <v>1</v>
      </c>
      <c r="N48" s="6" t="s">
        <v>94</v>
      </c>
      <c r="O48" s="6" t="str">
        <f t="shared" si="5"/>
        <v>maca_Anjiah</v>
      </c>
      <c r="P48" t="str">
        <f t="shared" si="6"/>
        <v>93-94,</v>
      </c>
      <c r="Q48">
        <v>93</v>
      </c>
      <c r="R48">
        <v>94</v>
      </c>
      <c r="S48" t="str">
        <f t="shared" si="7"/>
        <v>03-13_hely_maca</v>
      </c>
      <c r="T48" t="str">
        <f t="shared" si="8"/>
        <v>03-13_hely_maca_Anjiah</v>
      </c>
      <c r="U48" t="s">
        <v>94</v>
      </c>
      <c r="V48" t="str">
        <f t="shared" si="9"/>
        <v>03_13_hely_maca_Anjiah</v>
      </c>
      <c r="W48"/>
      <c r="Y48" s="6">
        <v>0</v>
      </c>
    </row>
    <row r="49" spans="1:26" x14ac:dyDescent="0.25">
      <c r="A49" s="8" t="s">
        <v>88</v>
      </c>
      <c r="B49" s="8" t="s">
        <v>87</v>
      </c>
      <c r="C49" s="8" t="s">
        <v>89</v>
      </c>
      <c r="D49" s="10" t="s">
        <v>127</v>
      </c>
      <c r="E49" s="10" t="s">
        <v>127</v>
      </c>
      <c r="F49" s="8">
        <v>-16.285</v>
      </c>
      <c r="G49" s="8">
        <v>48.814999999999998</v>
      </c>
      <c r="H49" s="1" t="s">
        <v>36</v>
      </c>
      <c r="I49" s="8" t="s">
        <v>90</v>
      </c>
      <c r="J49" s="6" t="s">
        <v>66</v>
      </c>
      <c r="K49" s="3" t="s">
        <v>75</v>
      </c>
      <c r="L49" s="6">
        <v>48</v>
      </c>
      <c r="M49" s="6">
        <v>1</v>
      </c>
      <c r="N49" s="6" t="s">
        <v>96</v>
      </c>
      <c r="O49" s="6" t="str">
        <f t="shared" si="5"/>
        <v>lehi_Riamal</v>
      </c>
      <c r="P49" s="6" t="str">
        <f t="shared" si="6"/>
        <v>95-96,</v>
      </c>
      <c r="Q49">
        <v>95</v>
      </c>
      <c r="R49" s="17">
        <v>96</v>
      </c>
      <c r="S49" s="6" t="str">
        <f t="shared" si="7"/>
        <v>JMR001_lehi</v>
      </c>
      <c r="T49" s="6" t="str">
        <f t="shared" si="8"/>
        <v>JMR001_lehi_Riamal</v>
      </c>
      <c r="U49" s="6" t="s">
        <v>96</v>
      </c>
      <c r="V49" s="6" t="str">
        <f t="shared" si="9"/>
        <v>JMR001_lehi_Riamal</v>
      </c>
      <c r="Y49" s="6" t="s">
        <v>251</v>
      </c>
    </row>
    <row r="50" spans="1:26" x14ac:dyDescent="0.25">
      <c r="A50" s="8" t="s">
        <v>91</v>
      </c>
      <c r="B50" s="8" t="s">
        <v>87</v>
      </c>
      <c r="C50" s="8" t="s">
        <v>89</v>
      </c>
      <c r="D50" s="10" t="s">
        <v>127</v>
      </c>
      <c r="E50" s="10" t="s">
        <v>127</v>
      </c>
      <c r="F50" s="8">
        <v>-16.285</v>
      </c>
      <c r="G50" s="8">
        <v>48.814999999999998</v>
      </c>
      <c r="H50" s="1" t="s">
        <v>36</v>
      </c>
      <c r="I50" s="8" t="s">
        <v>90</v>
      </c>
      <c r="J50" s="6" t="s">
        <v>66</v>
      </c>
      <c r="K50" s="3" t="s">
        <v>75</v>
      </c>
      <c r="L50" s="6">
        <v>49</v>
      </c>
      <c r="M50" s="6">
        <v>1</v>
      </c>
      <c r="N50" s="6" t="s">
        <v>96</v>
      </c>
      <c r="O50" s="6" t="str">
        <f t="shared" si="5"/>
        <v>lehi_Riamal</v>
      </c>
      <c r="P50" s="6" t="str">
        <f t="shared" si="6"/>
        <v>97-98,</v>
      </c>
      <c r="Q50">
        <v>97</v>
      </c>
      <c r="R50">
        <v>98</v>
      </c>
      <c r="S50" s="6" t="str">
        <f t="shared" si="7"/>
        <v>JMR002_lehi</v>
      </c>
      <c r="T50" s="6" t="str">
        <f t="shared" si="8"/>
        <v>JMR002_lehi_Riamal</v>
      </c>
      <c r="U50" s="6" t="s">
        <v>96</v>
      </c>
      <c r="V50" s="6" t="str">
        <f t="shared" si="9"/>
        <v>JMR002_lehi_Riamal</v>
      </c>
      <c r="Y50" s="6" t="s">
        <v>251</v>
      </c>
    </row>
    <row r="51" spans="1:26" x14ac:dyDescent="0.25">
      <c r="A51" s="11" t="s">
        <v>111</v>
      </c>
      <c r="B51" s="4" t="s">
        <v>128</v>
      </c>
      <c r="C51" s="11" t="s">
        <v>23</v>
      </c>
      <c r="D51" s="10" t="s">
        <v>20</v>
      </c>
      <c r="E51" s="6" t="s">
        <v>57</v>
      </c>
      <c r="F51" s="10">
        <v>-15.4</v>
      </c>
      <c r="G51" s="10">
        <v>49.483333333333334</v>
      </c>
      <c r="H51" s="9" t="s">
        <v>21</v>
      </c>
      <c r="I51" s="10" t="s">
        <v>22</v>
      </c>
      <c r="J51" s="6" t="s">
        <v>78</v>
      </c>
      <c r="K51" s="3" t="s">
        <v>74</v>
      </c>
      <c r="L51" s="6">
        <v>50</v>
      </c>
      <c r="M51" s="6">
        <v>1</v>
      </c>
      <c r="N51" s="6" t="s">
        <v>98</v>
      </c>
      <c r="O51" s="6" t="str">
        <f t="shared" si="5"/>
        <v>maca_Anjiah</v>
      </c>
      <c r="P51" t="str">
        <f t="shared" si="6"/>
        <v>99-100,</v>
      </c>
      <c r="Q51">
        <v>99</v>
      </c>
      <c r="R51" s="17">
        <v>100</v>
      </c>
      <c r="S51" t="str">
        <f t="shared" si="7"/>
        <v>05-08_hely_sp3</v>
      </c>
      <c r="T51" t="str">
        <f t="shared" si="8"/>
        <v>05-08_hely_maca_Anjiah</v>
      </c>
      <c r="U51" t="s">
        <v>94</v>
      </c>
      <c r="V51" t="str">
        <f t="shared" si="9"/>
        <v>05_08_hely_maca_Anjiah</v>
      </c>
      <c r="W51"/>
      <c r="Y51" s="6">
        <v>0</v>
      </c>
    </row>
    <row r="52" spans="1:26" x14ac:dyDescent="0.25">
      <c r="A52" s="11" t="s">
        <v>112</v>
      </c>
      <c r="B52" s="4" t="s">
        <v>128</v>
      </c>
      <c r="C52" s="11" t="s">
        <v>23</v>
      </c>
      <c r="D52" s="10" t="s">
        <v>20</v>
      </c>
      <c r="E52" s="6" t="s">
        <v>57</v>
      </c>
      <c r="F52" s="10">
        <v>-15.4</v>
      </c>
      <c r="G52" s="10">
        <v>49.483333333333334</v>
      </c>
      <c r="H52" s="9" t="s">
        <v>21</v>
      </c>
      <c r="I52" s="10" t="s">
        <v>22</v>
      </c>
      <c r="J52" s="6" t="s">
        <v>78</v>
      </c>
      <c r="K52" s="3" t="s">
        <v>74</v>
      </c>
      <c r="L52" s="6">
        <v>51</v>
      </c>
      <c r="M52" s="6">
        <v>1</v>
      </c>
      <c r="N52" s="6" t="s">
        <v>98</v>
      </c>
      <c r="O52" s="6" t="str">
        <f t="shared" si="5"/>
        <v>maca_Anjiah</v>
      </c>
      <c r="P52" t="str">
        <f t="shared" si="6"/>
        <v>101-102,</v>
      </c>
      <c r="Q52">
        <v>101</v>
      </c>
      <c r="R52">
        <v>102</v>
      </c>
      <c r="S52" t="str">
        <f t="shared" si="7"/>
        <v>07-08_hely_sp3</v>
      </c>
      <c r="T52" t="str">
        <f t="shared" si="8"/>
        <v>07-08_hely_maca_Anjiah</v>
      </c>
      <c r="U52" t="s">
        <v>94</v>
      </c>
      <c r="V52" t="str">
        <f t="shared" si="9"/>
        <v>07_08_hely_maca_Anjiah</v>
      </c>
      <c r="W52"/>
      <c r="Y52" s="6" t="s">
        <v>251</v>
      </c>
    </row>
    <row r="53" spans="1:26" x14ac:dyDescent="0.25">
      <c r="A53" s="12" t="s">
        <v>113</v>
      </c>
      <c r="B53" s="5" t="s">
        <v>128</v>
      </c>
      <c r="C53" s="12" t="s">
        <v>23</v>
      </c>
      <c r="D53" s="3" t="s">
        <v>20</v>
      </c>
      <c r="E53" s="6" t="s">
        <v>57</v>
      </c>
      <c r="F53" s="3">
        <v>-15.4</v>
      </c>
      <c r="G53" s="3">
        <v>49.483333333333334</v>
      </c>
      <c r="H53" s="1" t="s">
        <v>21</v>
      </c>
      <c r="I53" s="10" t="s">
        <v>22</v>
      </c>
      <c r="J53" s="6" t="s">
        <v>78</v>
      </c>
      <c r="K53" s="3" t="s">
        <v>74</v>
      </c>
      <c r="L53" s="6">
        <v>52</v>
      </c>
      <c r="M53" s="6">
        <v>1</v>
      </c>
      <c r="N53" s="6" t="s">
        <v>98</v>
      </c>
      <c r="O53" s="6" t="str">
        <f t="shared" si="5"/>
        <v>maca_Anjiah</v>
      </c>
      <c r="P53" t="str">
        <f t="shared" si="6"/>
        <v>103-104,</v>
      </c>
      <c r="Q53">
        <v>103</v>
      </c>
      <c r="R53" s="17">
        <v>104</v>
      </c>
      <c r="S53" t="str">
        <f t="shared" si="7"/>
        <v>01-13_hely_sp3</v>
      </c>
      <c r="T53" t="str">
        <f t="shared" si="8"/>
        <v>01-13_hely_maca_Anjiah</v>
      </c>
      <c r="U53" t="s">
        <v>94</v>
      </c>
      <c r="V53" t="str">
        <f t="shared" si="9"/>
        <v>01_13_hely_maca_Anjiah</v>
      </c>
      <c r="W53"/>
      <c r="Y53" s="6">
        <v>0</v>
      </c>
    </row>
    <row r="54" spans="1:26" x14ac:dyDescent="0.25">
      <c r="A54" s="12" t="s">
        <v>114</v>
      </c>
      <c r="B54" s="5" t="s">
        <v>128</v>
      </c>
      <c r="C54" s="12" t="s">
        <v>23</v>
      </c>
      <c r="D54" s="3" t="s">
        <v>20</v>
      </c>
      <c r="E54" s="6" t="s">
        <v>52</v>
      </c>
      <c r="F54" s="3">
        <v>-15.4</v>
      </c>
      <c r="G54" s="3">
        <v>49.483333333333334</v>
      </c>
      <c r="H54" s="1" t="s">
        <v>21</v>
      </c>
      <c r="I54" s="10" t="s">
        <v>22</v>
      </c>
      <c r="J54" s="6" t="s">
        <v>78</v>
      </c>
      <c r="K54" s="3" t="s">
        <v>74</v>
      </c>
      <c r="L54" s="6">
        <v>53</v>
      </c>
      <c r="M54" s="6">
        <v>1</v>
      </c>
      <c r="N54" s="6" t="s">
        <v>98</v>
      </c>
      <c r="O54" s="6" t="str">
        <f t="shared" si="5"/>
        <v>maca_Anjiah</v>
      </c>
      <c r="P54" t="str">
        <f t="shared" si="6"/>
        <v>105-106,</v>
      </c>
      <c r="Q54">
        <v>105</v>
      </c>
      <c r="R54">
        <v>106</v>
      </c>
      <c r="S54" t="str">
        <f t="shared" si="7"/>
        <v>04-13_hely_sp3</v>
      </c>
      <c r="T54" t="str">
        <f t="shared" si="8"/>
        <v>04-13_hely_maca_Anjiah</v>
      </c>
      <c r="U54" t="s">
        <v>94</v>
      </c>
      <c r="V54" t="str">
        <f t="shared" si="9"/>
        <v>04_13_hely_maca_Anjiah</v>
      </c>
      <c r="W54"/>
      <c r="Y54" s="6" t="s">
        <v>251</v>
      </c>
    </row>
    <row r="55" spans="1:26" x14ac:dyDescent="0.25">
      <c r="A55" s="3" t="s">
        <v>100</v>
      </c>
      <c r="B55" s="4" t="s">
        <v>128</v>
      </c>
      <c r="C55" s="3" t="s">
        <v>101</v>
      </c>
      <c r="D55" s="3" t="s">
        <v>120</v>
      </c>
      <c r="E55" s="6" t="s">
        <v>52</v>
      </c>
      <c r="F55" s="3">
        <v>-16.183982</v>
      </c>
      <c r="G55" s="3">
        <v>49.578397000000002</v>
      </c>
      <c r="H55" s="3" t="s">
        <v>125</v>
      </c>
      <c r="I55" s="3" t="s">
        <v>216</v>
      </c>
      <c r="J55" s="6" t="s">
        <v>72</v>
      </c>
      <c r="K55" s="3" t="s">
        <v>75</v>
      </c>
      <c r="L55" s="6">
        <v>54</v>
      </c>
      <c r="M55" s="6">
        <v>1</v>
      </c>
      <c r="N55" s="6" t="s">
        <v>98</v>
      </c>
      <c r="O55" s="6" t="str">
        <f t="shared" si="5"/>
        <v>sp3_Antsir</v>
      </c>
      <c r="P55" s="6" t="str">
        <f t="shared" si="6"/>
        <v>107-108,</v>
      </c>
      <c r="Q55">
        <v>107</v>
      </c>
      <c r="R55" s="17">
        <v>108</v>
      </c>
      <c r="S55" s="6" t="str">
        <f t="shared" si="7"/>
        <v>BD1_sp3</v>
      </c>
      <c r="T55" s="6" t="str">
        <f t="shared" si="8"/>
        <v>BD1_sp3_Antsir</v>
      </c>
      <c r="U55" s="6" t="s">
        <v>98</v>
      </c>
      <c r="V55" s="6" t="str">
        <f t="shared" si="9"/>
        <v>BD1_sp3_Antsir</v>
      </c>
      <c r="Y55" s="6">
        <v>0</v>
      </c>
    </row>
    <row r="56" spans="1:26" s="32" customFormat="1" x14ac:dyDescent="0.25">
      <c r="A56" s="38" t="s">
        <v>102</v>
      </c>
      <c r="B56" s="39" t="s">
        <v>128</v>
      </c>
      <c r="C56" s="38" t="s">
        <v>103</v>
      </c>
      <c r="D56" s="38" t="s">
        <v>123</v>
      </c>
      <c r="E56" s="32" t="s">
        <v>52</v>
      </c>
      <c r="F56" s="38">
        <v>-16.455397999999999</v>
      </c>
      <c r="G56" s="38">
        <v>49.804309000000003</v>
      </c>
      <c r="H56" s="38" t="s">
        <v>125</v>
      </c>
      <c r="I56" s="38" t="s">
        <v>216</v>
      </c>
      <c r="J56" s="32" t="s">
        <v>72</v>
      </c>
      <c r="K56" s="38" t="s">
        <v>75</v>
      </c>
      <c r="L56" s="6">
        <v>55</v>
      </c>
      <c r="M56" s="32">
        <v>1</v>
      </c>
      <c r="N56" s="32" t="s">
        <v>98</v>
      </c>
      <c r="O56" s="32" t="str">
        <f t="shared" si="5"/>
        <v>sp3_Antana</v>
      </c>
      <c r="P56" s="32" t="str">
        <f t="shared" si="6"/>
        <v>109-110,</v>
      </c>
      <c r="Q56">
        <v>109</v>
      </c>
      <c r="R56">
        <v>110</v>
      </c>
      <c r="S56" s="32" t="str">
        <f t="shared" si="7"/>
        <v>AB1_sp3</v>
      </c>
      <c r="T56" s="32" t="str">
        <f t="shared" si="8"/>
        <v>AB1_sp3_Antana</v>
      </c>
      <c r="U56" s="32" t="s">
        <v>98</v>
      </c>
      <c r="V56" s="32" t="str">
        <f t="shared" si="9"/>
        <v>AB1_sp3_Antana</v>
      </c>
      <c r="W56" s="32" t="s">
        <v>247</v>
      </c>
      <c r="Y56" s="32">
        <v>0</v>
      </c>
      <c r="Z56" s="6"/>
    </row>
    <row r="57" spans="1:26" s="32" customFormat="1" x14ac:dyDescent="0.25">
      <c r="A57" s="38" t="s">
        <v>104</v>
      </c>
      <c r="B57" s="39" t="s">
        <v>128</v>
      </c>
      <c r="C57" s="38" t="s">
        <v>103</v>
      </c>
      <c r="D57" s="38" t="s">
        <v>123</v>
      </c>
      <c r="E57" s="32" t="s">
        <v>57</v>
      </c>
      <c r="F57" s="38">
        <v>-16.438016999999999</v>
      </c>
      <c r="G57" s="38">
        <v>49.815103000000001</v>
      </c>
      <c r="H57" s="38" t="s">
        <v>125</v>
      </c>
      <c r="I57" s="38" t="s">
        <v>216</v>
      </c>
      <c r="J57" s="32" t="s">
        <v>72</v>
      </c>
      <c r="K57" s="38" t="s">
        <v>75</v>
      </c>
      <c r="L57" s="6">
        <v>56</v>
      </c>
      <c r="M57" s="32">
        <v>1</v>
      </c>
      <c r="N57" s="32" t="s">
        <v>98</v>
      </c>
      <c r="O57" s="32" t="str">
        <f t="shared" si="5"/>
        <v>sp3_Antana</v>
      </c>
      <c r="P57" s="32" t="str">
        <f t="shared" si="6"/>
        <v>111-112,</v>
      </c>
      <c r="Q57">
        <v>111</v>
      </c>
      <c r="R57" s="17">
        <v>112</v>
      </c>
      <c r="S57" s="32" t="str">
        <f t="shared" si="7"/>
        <v>A34_sp3</v>
      </c>
      <c r="T57" s="32" t="str">
        <f t="shared" si="8"/>
        <v>A34_sp3_Antana</v>
      </c>
      <c r="U57" s="32" t="s">
        <v>98</v>
      </c>
      <c r="V57" s="32" t="str">
        <f t="shared" si="9"/>
        <v>A34_sp3_Antana</v>
      </c>
      <c r="W57" s="32" t="s">
        <v>247</v>
      </c>
      <c r="Y57" s="32">
        <v>0</v>
      </c>
      <c r="Z57" s="6"/>
    </row>
    <row r="58" spans="1:26" s="32" customFormat="1" x14ac:dyDescent="0.25">
      <c r="A58" s="38" t="s">
        <v>105</v>
      </c>
      <c r="B58" s="39" t="s">
        <v>128</v>
      </c>
      <c r="C58" s="38" t="s">
        <v>25</v>
      </c>
      <c r="D58" s="38" t="s">
        <v>120</v>
      </c>
      <c r="E58" s="32" t="s">
        <v>52</v>
      </c>
      <c r="F58" s="38">
        <v>-16.199763999999998</v>
      </c>
      <c r="G58" s="38">
        <v>49.595655000000001</v>
      </c>
      <c r="H58" s="38" t="s">
        <v>125</v>
      </c>
      <c r="I58" s="38" t="s">
        <v>216</v>
      </c>
      <c r="J58" s="32" t="s">
        <v>72</v>
      </c>
      <c r="K58" s="38" t="s">
        <v>75</v>
      </c>
      <c r="L58" s="6">
        <v>57</v>
      </c>
      <c r="M58" s="32">
        <v>1</v>
      </c>
      <c r="N58" s="32" t="s">
        <v>98</v>
      </c>
      <c r="O58" s="32" t="str">
        <f t="shared" si="5"/>
        <v>sp3_Ambava</v>
      </c>
      <c r="P58" s="32" t="str">
        <f t="shared" si="6"/>
        <v>113-114,</v>
      </c>
      <c r="Q58">
        <v>113</v>
      </c>
      <c r="R58">
        <v>114</v>
      </c>
      <c r="S58" s="32" t="str">
        <f t="shared" si="7"/>
        <v>BC1_sp3</v>
      </c>
      <c r="T58" s="32" t="str">
        <f t="shared" si="8"/>
        <v>BC1_sp3_Ambava</v>
      </c>
      <c r="U58" s="32" t="s">
        <v>98</v>
      </c>
      <c r="V58" s="32" t="str">
        <f t="shared" si="9"/>
        <v>BC1_sp3_Ambava</v>
      </c>
      <c r="W58" s="32" t="s">
        <v>247</v>
      </c>
      <c r="Y58" s="32">
        <v>0</v>
      </c>
      <c r="Z58" s="6"/>
    </row>
    <row r="59" spans="1:26" x14ac:dyDescent="0.25">
      <c r="A59" s="3" t="s">
        <v>106</v>
      </c>
      <c r="B59" s="4" t="s">
        <v>128</v>
      </c>
      <c r="C59" s="3" t="s">
        <v>103</v>
      </c>
      <c r="D59" s="3" t="s">
        <v>123</v>
      </c>
      <c r="E59" s="6" t="s">
        <v>57</v>
      </c>
      <c r="F59" s="3">
        <v>-16.460173999999999</v>
      </c>
      <c r="G59" s="3">
        <v>49.802750000000003</v>
      </c>
      <c r="H59" s="3" t="s">
        <v>125</v>
      </c>
      <c r="I59" s="3" t="s">
        <v>216</v>
      </c>
      <c r="J59" s="6" t="s">
        <v>72</v>
      </c>
      <c r="K59" s="3" t="s">
        <v>75</v>
      </c>
      <c r="L59" s="6">
        <v>58</v>
      </c>
      <c r="M59" s="6">
        <v>1</v>
      </c>
      <c r="N59" s="6" t="s">
        <v>98</v>
      </c>
      <c r="O59" s="6" t="str">
        <f t="shared" si="5"/>
        <v>sp3_Antana</v>
      </c>
      <c r="P59" t="str">
        <f t="shared" si="6"/>
        <v>115-116,</v>
      </c>
      <c r="Q59">
        <v>115</v>
      </c>
      <c r="R59" s="17">
        <v>116</v>
      </c>
      <c r="S59" t="str">
        <f t="shared" si="7"/>
        <v>A23_sp3</v>
      </c>
      <c r="T59" t="str">
        <f t="shared" si="8"/>
        <v>A23_sp3_Antana</v>
      </c>
      <c r="U59" t="s">
        <v>98</v>
      </c>
      <c r="V59" t="str">
        <f t="shared" si="9"/>
        <v>A23_sp3_Antana</v>
      </c>
      <c r="W59"/>
      <c r="Y59" s="6">
        <v>0</v>
      </c>
    </row>
    <row r="60" spans="1:26" x14ac:dyDescent="0.25">
      <c r="A60" s="3" t="s">
        <v>107</v>
      </c>
      <c r="B60" s="4" t="s">
        <v>128</v>
      </c>
      <c r="C60" s="3" t="s">
        <v>25</v>
      </c>
      <c r="D60" s="3" t="s">
        <v>120</v>
      </c>
      <c r="E60" s="6" t="s">
        <v>57</v>
      </c>
      <c r="F60" s="3">
        <v>-16.202280999999999</v>
      </c>
      <c r="G60" s="3">
        <v>49.588577999999998</v>
      </c>
      <c r="H60" s="3" t="s">
        <v>125</v>
      </c>
      <c r="I60" s="3" t="s">
        <v>216</v>
      </c>
      <c r="J60" s="6" t="s">
        <v>72</v>
      </c>
      <c r="K60" s="3" t="s">
        <v>75</v>
      </c>
      <c r="L60" s="6">
        <v>59</v>
      </c>
      <c r="M60" s="6">
        <v>1</v>
      </c>
      <c r="N60" s="6" t="s">
        <v>98</v>
      </c>
      <c r="O60" s="6" t="str">
        <f t="shared" si="5"/>
        <v>sp3_Ambava</v>
      </c>
      <c r="P60" t="str">
        <f t="shared" si="6"/>
        <v>117-118,</v>
      </c>
      <c r="Q60">
        <v>117</v>
      </c>
      <c r="R60">
        <v>118</v>
      </c>
      <c r="S60" t="str">
        <f t="shared" si="7"/>
        <v>B13_sp3</v>
      </c>
      <c r="T60" t="str">
        <f t="shared" si="8"/>
        <v>B13_sp3_Ambava</v>
      </c>
      <c r="U60" t="s">
        <v>98</v>
      </c>
      <c r="V60" t="str">
        <f t="shared" si="9"/>
        <v>B13_sp3_Ambava</v>
      </c>
      <c r="W60"/>
      <c r="Y60" s="6">
        <v>0</v>
      </c>
    </row>
    <row r="61" spans="1:26" x14ac:dyDescent="0.25">
      <c r="A61" s="3" t="s">
        <v>108</v>
      </c>
      <c r="B61" s="4" t="s">
        <v>128</v>
      </c>
      <c r="C61" s="3" t="s">
        <v>103</v>
      </c>
      <c r="D61" s="3" t="s">
        <v>123</v>
      </c>
      <c r="E61" s="6" t="s">
        <v>57</v>
      </c>
      <c r="F61" s="3">
        <v>-16.455200999999999</v>
      </c>
      <c r="G61" s="3">
        <v>49.804036000000004</v>
      </c>
      <c r="H61" s="3" t="s">
        <v>125</v>
      </c>
      <c r="I61" s="3" t="s">
        <v>216</v>
      </c>
      <c r="J61" s="6" t="s">
        <v>72</v>
      </c>
      <c r="K61" s="3" t="s">
        <v>75</v>
      </c>
      <c r="L61" s="6">
        <v>60</v>
      </c>
      <c r="M61" s="6">
        <v>1</v>
      </c>
      <c r="N61" s="6" t="s">
        <v>98</v>
      </c>
      <c r="O61" s="6" t="str">
        <f t="shared" si="5"/>
        <v>sp3_Antana</v>
      </c>
      <c r="P61" t="str">
        <f t="shared" si="6"/>
        <v>119-120,</v>
      </c>
      <c r="Q61">
        <v>119</v>
      </c>
      <c r="R61" s="17">
        <v>120</v>
      </c>
      <c r="S61" t="str">
        <f t="shared" si="7"/>
        <v>A13_sp3</v>
      </c>
      <c r="T61" t="str">
        <f t="shared" si="8"/>
        <v>A13_sp3_Antana</v>
      </c>
      <c r="U61" t="s">
        <v>98</v>
      </c>
      <c r="V61" t="str">
        <f t="shared" si="9"/>
        <v>A13_sp3_Antana</v>
      </c>
      <c r="W61"/>
      <c r="Y61" s="6">
        <v>0</v>
      </c>
    </row>
    <row r="62" spans="1:26" x14ac:dyDescent="0.25">
      <c r="A62" s="3" t="s">
        <v>109</v>
      </c>
      <c r="B62" s="4" t="s">
        <v>128</v>
      </c>
      <c r="C62" s="3" t="s">
        <v>103</v>
      </c>
      <c r="D62" s="3" t="s">
        <v>123</v>
      </c>
      <c r="E62" s="6" t="s">
        <v>57</v>
      </c>
      <c r="F62" s="3">
        <v>-16.452300999999999</v>
      </c>
      <c r="G62" s="3">
        <v>49.796540999999998</v>
      </c>
      <c r="H62" s="3" t="s">
        <v>125</v>
      </c>
      <c r="I62" s="3" t="s">
        <v>216</v>
      </c>
      <c r="J62" s="6" t="s">
        <v>72</v>
      </c>
      <c r="K62" s="3" t="s">
        <v>75</v>
      </c>
      <c r="L62" s="6">
        <v>61</v>
      </c>
      <c r="M62" s="6">
        <v>1</v>
      </c>
      <c r="N62" s="6" t="s">
        <v>98</v>
      </c>
      <c r="O62" s="6" t="str">
        <f t="shared" si="5"/>
        <v>sp3_Antana</v>
      </c>
      <c r="P62" t="str">
        <f t="shared" si="6"/>
        <v>121-122,</v>
      </c>
      <c r="Q62">
        <v>121</v>
      </c>
      <c r="R62">
        <v>122</v>
      </c>
      <c r="S62" t="str">
        <f t="shared" si="7"/>
        <v>A12_sp3</v>
      </c>
      <c r="T62" t="str">
        <f t="shared" si="8"/>
        <v>A12_sp3_Antana</v>
      </c>
      <c r="U62" t="s">
        <v>98</v>
      </c>
      <c r="V62" t="str">
        <f t="shared" si="9"/>
        <v>A12_sp3_Antana</v>
      </c>
      <c r="W62"/>
      <c r="Y62" s="6" t="s">
        <v>251</v>
      </c>
    </row>
    <row r="63" spans="1:26" x14ac:dyDescent="0.25">
      <c r="A63" s="3" t="s">
        <v>110</v>
      </c>
      <c r="B63" s="4" t="s">
        <v>128</v>
      </c>
      <c r="C63" s="3" t="s">
        <v>103</v>
      </c>
      <c r="D63" s="3" t="s">
        <v>123</v>
      </c>
      <c r="E63" s="6" t="s">
        <v>57</v>
      </c>
      <c r="F63" s="3">
        <v>-16.458787000000001</v>
      </c>
      <c r="G63" s="3">
        <v>49.802889</v>
      </c>
      <c r="H63" s="3" t="s">
        <v>125</v>
      </c>
      <c r="I63" s="3" t="s">
        <v>216</v>
      </c>
      <c r="J63" s="6" t="s">
        <v>72</v>
      </c>
      <c r="K63" s="3" t="s">
        <v>75</v>
      </c>
      <c r="L63" s="6">
        <v>62</v>
      </c>
      <c r="M63" s="6">
        <v>1</v>
      </c>
      <c r="N63" s="6" t="s">
        <v>98</v>
      </c>
      <c r="O63" s="6" t="str">
        <f t="shared" si="5"/>
        <v>sp3_Antana</v>
      </c>
      <c r="P63" t="str">
        <f t="shared" si="6"/>
        <v>123-124,</v>
      </c>
      <c r="Q63">
        <v>123</v>
      </c>
      <c r="R63" s="17">
        <v>124</v>
      </c>
      <c r="S63" t="str">
        <f t="shared" si="7"/>
        <v>A24_sp3</v>
      </c>
      <c r="T63" t="str">
        <f t="shared" si="8"/>
        <v>A24_sp3_Antana</v>
      </c>
      <c r="U63" t="s">
        <v>98</v>
      </c>
      <c r="V63" t="str">
        <f t="shared" si="9"/>
        <v>A24_sp3_Antana</v>
      </c>
      <c r="W63"/>
      <c r="Y63" s="6">
        <v>0</v>
      </c>
    </row>
    <row r="64" spans="1:26" x14ac:dyDescent="0.25">
      <c r="A64" s="29" t="s">
        <v>157</v>
      </c>
      <c r="B64" s="29" t="s">
        <v>158</v>
      </c>
      <c r="C64" s="29" t="s">
        <v>159</v>
      </c>
      <c r="D64" s="3" t="s">
        <v>127</v>
      </c>
      <c r="E64" s="3" t="s">
        <v>127</v>
      </c>
      <c r="F64" s="29">
        <v>-20.149999999999999</v>
      </c>
      <c r="G64" s="29">
        <v>44.55</v>
      </c>
      <c r="H64" s="1" t="s">
        <v>36</v>
      </c>
      <c r="I64" s="29" t="s">
        <v>39</v>
      </c>
      <c r="J64" s="6" t="s">
        <v>66</v>
      </c>
      <c r="K64" s="3" t="s">
        <v>75</v>
      </c>
      <c r="L64" s="6">
        <v>63</v>
      </c>
      <c r="M64" s="6">
        <v>1</v>
      </c>
      <c r="N64" s="6" t="s">
        <v>98</v>
      </c>
      <c r="O64" s="6" t="str">
        <f t="shared" ref="O64:O66" si="10">CONCATENATE(U64,"_",LEFT(C64,6))</f>
        <v>mur_Andran</v>
      </c>
      <c r="P64" t="str">
        <f t="shared" ref="P64:P65" si="11">CONCATENATE(Q64,"-",R64,",")</f>
        <v>125-126,</v>
      </c>
      <c r="Q64">
        <v>125</v>
      </c>
      <c r="R64">
        <v>126</v>
      </c>
      <c r="S64" t="str">
        <f t="shared" ref="S64:S66" si="12">CONCATENATE(A64,"_",N64)</f>
        <v>RMR45_sp3</v>
      </c>
      <c r="T64" t="str">
        <f t="shared" ref="T64:T66" si="13">CONCATENATE(A64,"_",O64)</f>
        <v>RMR45_mur_Andran</v>
      </c>
      <c r="U64" t="s">
        <v>132</v>
      </c>
      <c r="V64" t="str">
        <f t="shared" ref="V64:V66" si="14">SUBSTITUTE(T64,"-","_")</f>
        <v>RMR45_mur_Andran</v>
      </c>
      <c r="Y64" s="6" t="s">
        <v>251</v>
      </c>
    </row>
    <row r="65" spans="1:25" x14ac:dyDescent="0.25">
      <c r="A65" s="29" t="s">
        <v>160</v>
      </c>
      <c r="B65" s="29" t="s">
        <v>158</v>
      </c>
      <c r="C65" s="29" t="s">
        <v>159</v>
      </c>
      <c r="D65" s="3" t="s">
        <v>127</v>
      </c>
      <c r="E65" s="3" t="s">
        <v>127</v>
      </c>
      <c r="F65" s="29">
        <v>-20.149999999999999</v>
      </c>
      <c r="G65" s="29">
        <v>44.55</v>
      </c>
      <c r="H65" s="1" t="s">
        <v>36</v>
      </c>
      <c r="I65" s="29" t="s">
        <v>39</v>
      </c>
      <c r="J65" s="6" t="s">
        <v>66</v>
      </c>
      <c r="K65" s="3" t="s">
        <v>75</v>
      </c>
      <c r="L65" s="6">
        <v>64</v>
      </c>
      <c r="M65" s="6">
        <v>1</v>
      </c>
      <c r="N65" s="6" t="s">
        <v>98</v>
      </c>
      <c r="O65" s="6" t="str">
        <f t="shared" si="10"/>
        <v>mur_Andran</v>
      </c>
      <c r="P65" t="str">
        <f t="shared" si="11"/>
        <v>127-128,</v>
      </c>
      <c r="Q65">
        <v>127</v>
      </c>
      <c r="R65" s="17">
        <v>128</v>
      </c>
      <c r="S65" t="str">
        <f t="shared" si="12"/>
        <v>RMR44_sp3</v>
      </c>
      <c r="T65" t="str">
        <f t="shared" si="13"/>
        <v>RMR44_mur_Andran</v>
      </c>
      <c r="U65" t="s">
        <v>132</v>
      </c>
      <c r="V65" t="str">
        <f t="shared" si="14"/>
        <v>RMR44_mur_Andran</v>
      </c>
      <c r="Y65" s="6" t="s">
        <v>251</v>
      </c>
    </row>
    <row r="66" spans="1:25" x14ac:dyDescent="0.25">
      <c r="A66" s="29" t="s">
        <v>161</v>
      </c>
      <c r="B66" s="29" t="s">
        <v>158</v>
      </c>
      <c r="C66" s="29" t="s">
        <v>159</v>
      </c>
      <c r="D66" s="3" t="s">
        <v>127</v>
      </c>
      <c r="E66" s="3" t="s">
        <v>127</v>
      </c>
      <c r="F66" s="29">
        <v>-20.149999999999999</v>
      </c>
      <c r="G66" s="29">
        <v>44.55</v>
      </c>
      <c r="H66" s="1" t="s">
        <v>36</v>
      </c>
      <c r="I66" s="29" t="s">
        <v>39</v>
      </c>
      <c r="J66" s="6" t="s">
        <v>66</v>
      </c>
      <c r="K66" s="3" t="s">
        <v>75</v>
      </c>
      <c r="L66" s="6">
        <v>65</v>
      </c>
      <c r="M66" s="6">
        <v>1</v>
      </c>
      <c r="N66" s="6" t="s">
        <v>98</v>
      </c>
      <c r="O66" s="6" t="str">
        <f t="shared" si="10"/>
        <v>mur_Andran</v>
      </c>
      <c r="P66" t="str">
        <f>CONCATENATE(Q66,"-",R66,";")</f>
        <v>129-130;</v>
      </c>
      <c r="Q66">
        <v>129</v>
      </c>
      <c r="R66">
        <v>130</v>
      </c>
      <c r="S66" t="str">
        <f t="shared" si="12"/>
        <v>RMR49_sp3</v>
      </c>
      <c r="T66" t="str">
        <f t="shared" si="13"/>
        <v>RMR49_mur_Andran</v>
      </c>
      <c r="U66" t="s">
        <v>132</v>
      </c>
      <c r="V66" t="str">
        <f t="shared" si="14"/>
        <v>RMR49_mur_Andran</v>
      </c>
      <c r="Y66" s="6">
        <v>0</v>
      </c>
    </row>
  </sheetData>
  <autoFilter ref="A1:Y6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zoomScale="85" zoomScaleNormal="85" workbookViewId="0">
      <selection activeCell="A24" sqref="A1:S1048576"/>
    </sheetView>
  </sheetViews>
  <sheetFormatPr defaultRowHeight="15" x14ac:dyDescent="0.25"/>
  <cols>
    <col min="1" max="1" width="18.28515625" style="19" bestFit="1" customWidth="1"/>
    <col min="2" max="2" width="12.42578125" style="19" customWidth="1"/>
    <col min="3" max="3" width="16.5703125" style="19" bestFit="1" customWidth="1"/>
    <col min="4" max="4" width="4.85546875" style="22" customWidth="1"/>
    <col min="5" max="6" width="10.7109375" style="19" customWidth="1"/>
    <col min="7" max="7" width="9.5703125" style="19" customWidth="1"/>
    <col min="8" max="8" width="11.85546875" style="19" customWidth="1"/>
    <col min="9" max="9" width="6.28515625" style="19" bestFit="1" customWidth="1"/>
    <col min="10" max="12" width="9.140625" style="19"/>
    <col min="13" max="13" width="10.28515625" style="19" customWidth="1"/>
    <col min="14" max="16384" width="9.140625" style="19"/>
  </cols>
  <sheetData>
    <row r="1" spans="1:19" ht="6.75" customHeight="1" x14ac:dyDescent="0.25"/>
    <row r="2" spans="1:19" s="20" customFormat="1" ht="60" customHeight="1" x14ac:dyDescent="0.25">
      <c r="A2" s="21" t="s">
        <v>135</v>
      </c>
      <c r="B2" s="21" t="s">
        <v>144</v>
      </c>
      <c r="C2" s="21" t="s">
        <v>137</v>
      </c>
      <c r="D2" s="25" t="s">
        <v>142</v>
      </c>
      <c r="E2" s="21" t="s">
        <v>141</v>
      </c>
      <c r="F2" s="21" t="s">
        <v>140</v>
      </c>
      <c r="G2" s="21" t="s">
        <v>139</v>
      </c>
      <c r="H2" s="21" t="s">
        <v>138</v>
      </c>
      <c r="I2" s="21" t="s">
        <v>136</v>
      </c>
      <c r="J2" s="21" t="s">
        <v>143</v>
      </c>
      <c r="K2" s="24" t="s">
        <v>148</v>
      </c>
      <c r="L2" s="24" t="s">
        <v>149</v>
      </c>
      <c r="M2" s="28" t="s">
        <v>156</v>
      </c>
      <c r="N2" s="24" t="s">
        <v>214</v>
      </c>
      <c r="O2" s="24" t="s">
        <v>213</v>
      </c>
      <c r="P2" s="24" t="s">
        <v>215</v>
      </c>
      <c r="Q2" s="24" t="s">
        <v>162</v>
      </c>
      <c r="R2" s="24" t="s">
        <v>249</v>
      </c>
      <c r="S2" s="24" t="s">
        <v>252</v>
      </c>
    </row>
    <row r="3" spans="1:19" x14ac:dyDescent="0.25">
      <c r="A3" s="27" t="str">
        <f>VLOOKUP(L3,vlook!$A$1:$B$6,2,FALSE)</f>
        <v>M. mittermeieri</v>
      </c>
      <c r="B3" s="19" t="str">
        <f>Data!A2</f>
        <v>PBZT115</v>
      </c>
      <c r="C3" s="19" t="str">
        <f>Data!C2</f>
        <v>Anjanaharibe_Sud</v>
      </c>
      <c r="D3" s="22" t="str">
        <f>Data!E2</f>
        <v>na</v>
      </c>
      <c r="E3" s="23">
        <f>Data!F2</f>
        <v>-14.706916666666666</v>
      </c>
      <c r="F3" s="23">
        <f>Data!G2</f>
        <v>49.541416666666663</v>
      </c>
      <c r="G3" s="19" t="str">
        <f>Data!H2</f>
        <v>Omaha</v>
      </c>
      <c r="H3" s="19" t="str">
        <f>Data!I2</f>
        <v>na</v>
      </c>
      <c r="I3" s="19" t="str">
        <f>Data!K2</f>
        <v>pe</v>
      </c>
      <c r="J3" s="19" t="s">
        <v>146</v>
      </c>
      <c r="K3" s="22">
        <v>3</v>
      </c>
      <c r="L3" s="22" t="str">
        <f>Data!U2</f>
        <v>mitt</v>
      </c>
      <c r="M3" s="19" t="s">
        <v>212</v>
      </c>
      <c r="N3" s="19">
        <f>VLOOKUP(B3,raw_read_counts!A:B,2,FALSE)</f>
        <v>9455874</v>
      </c>
      <c r="O3" s="19">
        <f>VLOOKUP(B3,trimmo_read_counts!A:B,2,FALSE)</f>
        <v>7940037</v>
      </c>
      <c r="P3" s="19">
        <f>VLOOKUP(B3,al_read_counts!A:B,2,FALSE)</f>
        <v>6687543</v>
      </c>
      <c r="R3" s="19" t="s">
        <v>251</v>
      </c>
    </row>
    <row r="4" spans="1:19" x14ac:dyDescent="0.25">
      <c r="A4" s="27" t="str">
        <f>VLOOKUP(L4,vlook!$A$1:$B$6,2,FALSE)</f>
        <v>M. mittermeieri</v>
      </c>
      <c r="B4" s="19" t="str">
        <f>Data!A3</f>
        <v>07-06_habe</v>
      </c>
      <c r="C4" s="19" t="str">
        <f>Data!C3</f>
        <v>Antsahabe</v>
      </c>
      <c r="D4" s="22" t="str">
        <f>Data!E3</f>
        <v>M</v>
      </c>
      <c r="E4" s="23">
        <f>Data!F3</f>
        <v>-15.35</v>
      </c>
      <c r="F4" s="23">
        <f>Data!G3</f>
        <v>49.4</v>
      </c>
      <c r="G4" s="19" t="str">
        <f>Data!H3</f>
        <v>Tiho</v>
      </c>
      <c r="H4" s="19" t="str">
        <f>Data!I3</f>
        <v>GERP</v>
      </c>
      <c r="I4" s="19" t="str">
        <f>Data!K3</f>
        <v>se</v>
      </c>
      <c r="J4" s="19" t="s">
        <v>145</v>
      </c>
      <c r="K4" s="22">
        <v>1</v>
      </c>
      <c r="L4" s="22" t="str">
        <f>Data!U3</f>
        <v>mitt</v>
      </c>
      <c r="M4" s="19" t="s">
        <v>211</v>
      </c>
      <c r="N4" s="19">
        <f>VLOOKUP(B4,raw_read_counts!A:B,2,FALSE)</f>
        <v>3734557</v>
      </c>
      <c r="O4" s="19">
        <f>VLOOKUP(B4,trimmo_read_counts!A:B,2,FALSE)</f>
        <v>3683375</v>
      </c>
      <c r="P4" s="19">
        <f>VLOOKUP(B4,al_read_counts!A:B,2,FALSE)</f>
        <v>2599665</v>
      </c>
      <c r="R4" s="19" t="s">
        <v>251</v>
      </c>
      <c r="S4" s="19" t="s">
        <v>251</v>
      </c>
    </row>
    <row r="5" spans="1:19" x14ac:dyDescent="0.25">
      <c r="A5" s="27" t="str">
        <f>VLOOKUP(L5,vlook!$A$1:$B$6,2,FALSE)</f>
        <v>M. mittermeieri</v>
      </c>
      <c r="B5" s="19" t="str">
        <f>Data!A4</f>
        <v>2-07_hely</v>
      </c>
      <c r="C5" s="19" t="str">
        <f>Data!C4</f>
        <v>Anjiahely</v>
      </c>
      <c r="D5" s="22" t="str">
        <f>Data!E4</f>
        <v>M</v>
      </c>
      <c r="E5" s="23">
        <f>Data!F4</f>
        <v>-15.4</v>
      </c>
      <c r="F5" s="23">
        <f>Data!G4</f>
        <v>49.483333333333334</v>
      </c>
      <c r="G5" s="19" t="str">
        <f>Data!H4</f>
        <v>Tiho</v>
      </c>
      <c r="H5" s="19" t="str">
        <f>Data!I4</f>
        <v>GERP</v>
      </c>
      <c r="I5" s="19" t="str">
        <f>Data!K4</f>
        <v>se</v>
      </c>
      <c r="J5" s="19" t="s">
        <v>145</v>
      </c>
      <c r="K5" s="22">
        <v>1</v>
      </c>
      <c r="L5" s="22" t="str">
        <f>Data!U4</f>
        <v>mitt</v>
      </c>
      <c r="M5" s="19" t="s">
        <v>211</v>
      </c>
      <c r="N5" s="19">
        <f>VLOOKUP(B5,raw_read_counts!A:B,2,FALSE)</f>
        <v>3165486</v>
      </c>
      <c r="O5" s="19">
        <f>VLOOKUP(B5,trimmo_read_counts!A:B,2,FALSE)</f>
        <v>3120806</v>
      </c>
      <c r="P5" s="19">
        <f>VLOOKUP(B5,al_read_counts!A:B,2,FALSE)</f>
        <v>2238766</v>
      </c>
      <c r="R5" s="19" t="s">
        <v>251</v>
      </c>
    </row>
    <row r="6" spans="1:19" x14ac:dyDescent="0.25">
      <c r="A6" s="27" t="str">
        <f>VLOOKUP(L6,vlook!$A$1:$B$6,2,FALSE)</f>
        <v>M. mittermeieri</v>
      </c>
      <c r="B6" s="19" t="str">
        <f>Data!A5</f>
        <v>10-07_hely</v>
      </c>
      <c r="C6" s="19" t="str">
        <f>Data!C5</f>
        <v>Anjiahely</v>
      </c>
      <c r="D6" s="22" t="str">
        <f>Data!E5</f>
        <v>F</v>
      </c>
      <c r="E6" s="23">
        <f>Data!F5</f>
        <v>-15.4</v>
      </c>
      <c r="F6" s="23">
        <f>Data!G5</f>
        <v>49.483333333333334</v>
      </c>
      <c r="G6" s="19" t="str">
        <f>Data!H5</f>
        <v>Tiho</v>
      </c>
      <c r="H6" s="19" t="str">
        <f>Data!I5</f>
        <v>GERP</v>
      </c>
      <c r="I6" s="19" t="str">
        <f>Data!K5</f>
        <v>se</v>
      </c>
      <c r="J6" s="19" t="s">
        <v>145</v>
      </c>
      <c r="K6" s="22">
        <v>1</v>
      </c>
      <c r="L6" s="22" t="str">
        <f>Data!U5</f>
        <v>mitt</v>
      </c>
      <c r="M6" s="19" t="s">
        <v>211</v>
      </c>
      <c r="N6" s="19">
        <f>VLOOKUP(B6,raw_read_counts!A:B,2,FALSE)</f>
        <v>4764527</v>
      </c>
      <c r="O6" s="19">
        <f>VLOOKUP(B6,trimmo_read_counts!A:B,2,FALSE)</f>
        <v>4600941</v>
      </c>
      <c r="P6" s="19">
        <f>VLOOKUP(B6,al_read_counts!A:B,2,FALSE)</f>
        <v>3108356</v>
      </c>
      <c r="R6" s="19" t="s">
        <v>251</v>
      </c>
      <c r="S6" s="19" t="s">
        <v>251</v>
      </c>
    </row>
    <row r="7" spans="1:19" x14ac:dyDescent="0.25">
      <c r="A7" s="27" t="str">
        <f>VLOOKUP(L7,vlook!$A$1:$B$6,2,FALSE)</f>
        <v>M. mittermeieri</v>
      </c>
      <c r="B7" s="19" t="str">
        <f>Data!A6</f>
        <v>04-07_hely</v>
      </c>
      <c r="C7" s="19" t="str">
        <f>Data!C6</f>
        <v>Anjiahely</v>
      </c>
      <c r="D7" s="22" t="str">
        <f>Data!E6</f>
        <v>F</v>
      </c>
      <c r="E7" s="23">
        <f>Data!F6</f>
        <v>-15.4</v>
      </c>
      <c r="F7" s="23">
        <f>Data!G6</f>
        <v>49.483333333333334</v>
      </c>
      <c r="G7" s="19" t="str">
        <f>Data!H6</f>
        <v>Tiho</v>
      </c>
      <c r="H7" s="19" t="str">
        <f>Data!I6</f>
        <v>GERP</v>
      </c>
      <c r="I7" s="19" t="str">
        <f>Data!K6</f>
        <v>se</v>
      </c>
      <c r="J7" s="19" t="s">
        <v>145</v>
      </c>
      <c r="K7" s="22">
        <v>1</v>
      </c>
      <c r="L7" s="22" t="str">
        <f>Data!U6</f>
        <v>mitt</v>
      </c>
      <c r="M7" s="19" t="s">
        <v>211</v>
      </c>
      <c r="N7" s="19">
        <f>VLOOKUP(B7,raw_read_counts!A:B,2,FALSE)</f>
        <v>2507635</v>
      </c>
      <c r="O7" s="19">
        <f>VLOOKUP(B7,trimmo_read_counts!A:B,2,FALSE)</f>
        <v>2474273</v>
      </c>
      <c r="P7" s="19">
        <f>VLOOKUP(B7,al_read_counts!A:B,2,FALSE)</f>
        <v>1662318</v>
      </c>
      <c r="R7" s="19" t="s">
        <v>251</v>
      </c>
    </row>
    <row r="8" spans="1:19" x14ac:dyDescent="0.25">
      <c r="A8" s="27" t="str">
        <f>VLOOKUP(L8,vlook!$A$1:$B$6,2,FALSE)</f>
        <v>M. mittermeieri</v>
      </c>
      <c r="B8" s="19" t="str">
        <f>Data!A7</f>
        <v>08-07_hely</v>
      </c>
      <c r="C8" s="19" t="str">
        <f>Data!C7</f>
        <v>Anjiahely</v>
      </c>
      <c r="D8" s="22" t="str">
        <f>Data!E7</f>
        <v>F</v>
      </c>
      <c r="E8" s="23">
        <f>Data!F7</f>
        <v>-15.4</v>
      </c>
      <c r="F8" s="23">
        <f>Data!G7</f>
        <v>49.483333333333334</v>
      </c>
      <c r="G8" s="19" t="str">
        <f>Data!H7</f>
        <v>Tiho</v>
      </c>
      <c r="H8" s="19" t="str">
        <f>Data!I7</f>
        <v>GERP</v>
      </c>
      <c r="I8" s="19" t="str">
        <f>Data!K7</f>
        <v>se</v>
      </c>
      <c r="J8" s="19" t="s">
        <v>145</v>
      </c>
      <c r="K8" s="22">
        <v>1</v>
      </c>
      <c r="L8" s="22" t="str">
        <f>Data!U7</f>
        <v>mitt</v>
      </c>
      <c r="M8" s="19" t="s">
        <v>211</v>
      </c>
      <c r="N8" s="19">
        <f>VLOOKUP(B8,raw_read_counts!A:B,2,FALSE)</f>
        <v>3122027</v>
      </c>
      <c r="O8" s="19">
        <f>VLOOKUP(B8,trimmo_read_counts!A:B,2,FALSE)</f>
        <v>3081386</v>
      </c>
      <c r="P8" s="19">
        <f>VLOOKUP(B8,al_read_counts!A:B,2,FALSE)</f>
        <v>2201035</v>
      </c>
      <c r="R8" s="19" t="s">
        <v>251</v>
      </c>
    </row>
    <row r="9" spans="1:19" x14ac:dyDescent="0.25">
      <c r="A9" s="27" t="str">
        <f>VLOOKUP(L9,vlook!$A$1:$B$6,2,FALSE)</f>
        <v>M. lehilahytsara</v>
      </c>
      <c r="B9" s="19" t="str">
        <f>Data!A8</f>
        <v>B12</v>
      </c>
      <c r="C9" s="19" t="str">
        <f>Data!C8</f>
        <v>Ambavala</v>
      </c>
      <c r="D9" s="22" t="str">
        <f>Data!E8</f>
        <v>F</v>
      </c>
      <c r="E9" s="23">
        <f>Data!F8</f>
        <v>-16.204305000000002</v>
      </c>
      <c r="F9" s="23">
        <f>Data!G8</f>
        <v>49.596519999999998</v>
      </c>
      <c r="G9" s="19" t="str">
        <f>Data!H8</f>
        <v>Tiho_Hi</v>
      </c>
      <c r="H9" s="19" t="str">
        <f>Data!I8</f>
        <v>D.Schüßler</v>
      </c>
      <c r="I9" s="19" t="str">
        <f>Data!K8</f>
        <v>pe</v>
      </c>
      <c r="J9" s="19" t="s">
        <v>147</v>
      </c>
      <c r="K9" s="22">
        <v>2</v>
      </c>
      <c r="L9" s="22" t="str">
        <f>Data!U8</f>
        <v>lehi</v>
      </c>
      <c r="M9" s="19" t="s">
        <v>210</v>
      </c>
      <c r="N9" s="19">
        <f>VLOOKUP(B9,raw_read_counts!A:B,2,FALSE)</f>
        <v>3703295</v>
      </c>
      <c r="O9" s="19">
        <f>VLOOKUP(B9,trimmo_read_counts!A:B,2,FALSE)</f>
        <v>2953535</v>
      </c>
      <c r="P9" s="19">
        <f>VLOOKUP(B9,al_read_counts!A:B,2,FALSE)</f>
        <v>4688282</v>
      </c>
      <c r="R9" s="19" t="s">
        <v>251</v>
      </c>
      <c r="S9" s="19" t="s">
        <v>251</v>
      </c>
    </row>
    <row r="10" spans="1:19" s="41" customFormat="1" x14ac:dyDescent="0.25">
      <c r="A10" s="40" t="str">
        <f>VLOOKUP(L10,vlook!$A$1:$B$6,2,FALSE)</f>
        <v>M. lehilahytsara</v>
      </c>
      <c r="B10" s="41" t="str">
        <f>Data!A9</f>
        <v>B23</v>
      </c>
      <c r="C10" s="41" t="str">
        <f>Data!C9</f>
        <v>Ambavala</v>
      </c>
      <c r="D10" s="42" t="str">
        <f>Data!E9</f>
        <v>F</v>
      </c>
      <c r="E10" s="43">
        <f>Data!F9</f>
        <v>-16.204273000000001</v>
      </c>
      <c r="F10" s="43">
        <f>Data!G9</f>
        <v>49.596496000000002</v>
      </c>
      <c r="G10" s="41" t="str">
        <f>Data!H9</f>
        <v>Tiho_Hi</v>
      </c>
      <c r="H10" s="41" t="str">
        <f>Data!I9</f>
        <v>D.Schüßler</v>
      </c>
      <c r="I10" s="41" t="str">
        <f>Data!K9</f>
        <v>pe</v>
      </c>
      <c r="J10" s="41" t="s">
        <v>147</v>
      </c>
      <c r="K10" s="42">
        <v>2</v>
      </c>
      <c r="L10" s="42" t="str">
        <f>Data!U9</f>
        <v>lehi</v>
      </c>
      <c r="M10" s="41" t="s">
        <v>210</v>
      </c>
      <c r="N10" s="41">
        <f>VLOOKUP(B10,raw_read_counts!A:B,2,FALSE)</f>
        <v>415807</v>
      </c>
      <c r="O10" s="41">
        <f>VLOOKUP(B10,trimmo_read_counts!A:B,2,FALSE)</f>
        <v>326836</v>
      </c>
      <c r="P10" s="41">
        <f>VLOOKUP(B10,al_read_counts!A:B,2,FALSE)</f>
        <v>533189</v>
      </c>
      <c r="R10" s="41" t="s">
        <v>250</v>
      </c>
    </row>
    <row r="11" spans="1:19" x14ac:dyDescent="0.25">
      <c r="A11" s="27" t="str">
        <f>VLOOKUP(L11,vlook!$A$1:$B$6,2,FALSE)</f>
        <v>M. jonahi</v>
      </c>
      <c r="B11" s="19" t="str">
        <f>Data!A10</f>
        <v>B34</v>
      </c>
      <c r="C11" s="19" t="str">
        <f>Data!C10</f>
        <v>Ambavala</v>
      </c>
      <c r="D11" s="22" t="str">
        <f>Data!E10</f>
        <v>M</v>
      </c>
      <c r="E11" s="23">
        <f>Data!F10</f>
        <v>-16.205113000000001</v>
      </c>
      <c r="F11" s="23">
        <f>Data!G10</f>
        <v>49.589523</v>
      </c>
      <c r="G11" s="19" t="str">
        <f>Data!H10</f>
        <v>Tiho_Hi</v>
      </c>
      <c r="H11" s="19" t="str">
        <f>Data!I10</f>
        <v>D.Schüßler</v>
      </c>
      <c r="I11" s="19" t="str">
        <f>Data!K10</f>
        <v>pe</v>
      </c>
      <c r="J11" s="19" t="s">
        <v>147</v>
      </c>
      <c r="K11" s="22">
        <v>2</v>
      </c>
      <c r="L11" s="22" t="str">
        <f>Data!U10</f>
        <v>sp3</v>
      </c>
      <c r="M11" s="19" t="s">
        <v>210</v>
      </c>
      <c r="N11" s="19">
        <f>VLOOKUP(B11,raw_read_counts!A:B,2,FALSE)</f>
        <v>3165806</v>
      </c>
      <c r="O11" s="19">
        <f>VLOOKUP(B11,trimmo_read_counts!A:B,2,FALSE)</f>
        <v>2401026</v>
      </c>
      <c r="P11" s="19">
        <f>VLOOKUP(B11,al_read_counts!A:B,2,FALSE)</f>
        <v>4028801</v>
      </c>
      <c r="R11" s="19" t="s">
        <v>251</v>
      </c>
      <c r="S11" s="19" t="s">
        <v>251</v>
      </c>
    </row>
    <row r="12" spans="1:19" x14ac:dyDescent="0.25">
      <c r="A12" s="27" t="str">
        <f>VLOOKUP(L12,vlook!$A$1:$B$6,2,FALSE)</f>
        <v>M. lehilahytsara</v>
      </c>
      <c r="B12" s="19" t="str">
        <f>Data!A11</f>
        <v>C24</v>
      </c>
      <c r="C12" s="19" t="str">
        <f>Data!C11</f>
        <v>Madera</v>
      </c>
      <c r="D12" s="22" t="str">
        <f>Data!E11</f>
        <v>M</v>
      </c>
      <c r="E12" s="23">
        <f>Data!F11</f>
        <v>-16.205894000000001</v>
      </c>
      <c r="F12" s="23">
        <f>Data!G11</f>
        <v>49.578721000000002</v>
      </c>
      <c r="G12" s="19" t="str">
        <f>Data!H11</f>
        <v>Tiho_Hi</v>
      </c>
      <c r="H12" s="19" t="str">
        <f>Data!I11</f>
        <v>D.Schüßler</v>
      </c>
      <c r="I12" s="19" t="str">
        <f>Data!K11</f>
        <v>pe</v>
      </c>
      <c r="J12" s="19" t="s">
        <v>147</v>
      </c>
      <c r="K12" s="22">
        <v>2</v>
      </c>
      <c r="L12" s="22" t="str">
        <f>Data!U11</f>
        <v>lehi</v>
      </c>
      <c r="M12" s="19" t="s">
        <v>210</v>
      </c>
      <c r="N12" s="19">
        <f>VLOOKUP(B12,raw_read_counts!A:B,2,FALSE)</f>
        <v>3790947</v>
      </c>
      <c r="O12" s="19">
        <f>VLOOKUP(B12,trimmo_read_counts!A:B,2,FALSE)</f>
        <v>2889934</v>
      </c>
      <c r="P12" s="19">
        <f>VLOOKUP(B12,al_read_counts!A:B,2,FALSE)</f>
        <v>4713324</v>
      </c>
      <c r="R12" s="19" t="s">
        <v>251</v>
      </c>
      <c r="S12" s="19" t="s">
        <v>251</v>
      </c>
    </row>
    <row r="13" spans="1:19" x14ac:dyDescent="0.25">
      <c r="A13" s="27" t="str">
        <f>VLOOKUP(L13,vlook!$A$1:$B$6,2,FALSE)</f>
        <v>M. lehilahytsara</v>
      </c>
      <c r="B13" s="19" t="str">
        <f>Data!A12</f>
        <v>BC2</v>
      </c>
      <c r="C13" s="19" t="str">
        <f>Data!C12</f>
        <v>Ambavala</v>
      </c>
      <c r="D13" s="22" t="str">
        <f>Data!E12</f>
        <v>F</v>
      </c>
      <c r="E13" s="23">
        <f>Data!F12</f>
        <v>-16.198032000000001</v>
      </c>
      <c r="F13" s="23">
        <f>Data!G12</f>
        <v>49.599400000000003</v>
      </c>
      <c r="G13" s="19" t="str">
        <f>Data!H12</f>
        <v>Tiho_Hi</v>
      </c>
      <c r="H13" s="19" t="str">
        <f>Data!I12</f>
        <v>D.Schüßler</v>
      </c>
      <c r="I13" s="19" t="str">
        <f>Data!K12</f>
        <v>pe</v>
      </c>
      <c r="J13" s="19" t="s">
        <v>147</v>
      </c>
      <c r="K13" s="22">
        <v>2</v>
      </c>
      <c r="L13" s="22" t="str">
        <f>Data!U12</f>
        <v>lehi</v>
      </c>
      <c r="M13" s="19" t="s">
        <v>210</v>
      </c>
      <c r="N13" s="19">
        <f>VLOOKUP(B13,raw_read_counts!A:B,2,FALSE)</f>
        <v>2271407</v>
      </c>
      <c r="O13" s="19">
        <f>VLOOKUP(B13,trimmo_read_counts!A:B,2,FALSE)</f>
        <v>1730814</v>
      </c>
      <c r="P13" s="19">
        <f>VLOOKUP(B13,al_read_counts!A:B,2,FALSE)</f>
        <v>2834890</v>
      </c>
      <c r="R13" s="19" t="s">
        <v>251</v>
      </c>
    </row>
    <row r="14" spans="1:19" x14ac:dyDescent="0.25">
      <c r="A14" s="27" t="str">
        <f>VLOOKUP(L14,vlook!$A$1:$B$6,2,FALSE)</f>
        <v>M. lehilahytsara</v>
      </c>
      <c r="B14" s="19" t="str">
        <f>Data!A13</f>
        <v>C23</v>
      </c>
      <c r="C14" s="19" t="str">
        <f>Data!C13</f>
        <v>Ambavala</v>
      </c>
      <c r="D14" s="22" t="str">
        <f>Data!E13</f>
        <v>M</v>
      </c>
      <c r="E14" s="23">
        <f>Data!F13</f>
        <v>-16.198225999999998</v>
      </c>
      <c r="F14" s="23">
        <f>Data!G13</f>
        <v>49.598418000000002</v>
      </c>
      <c r="G14" s="19" t="str">
        <f>Data!H13</f>
        <v>Tiho_Hi</v>
      </c>
      <c r="H14" s="19" t="str">
        <f>Data!I13</f>
        <v>D.Schüßler</v>
      </c>
      <c r="I14" s="19" t="str">
        <f>Data!K13</f>
        <v>pe</v>
      </c>
      <c r="J14" s="19" t="s">
        <v>147</v>
      </c>
      <c r="K14" s="22">
        <v>2</v>
      </c>
      <c r="L14" s="22" t="str">
        <f>Data!U13</f>
        <v>lehi</v>
      </c>
      <c r="M14" s="19" t="s">
        <v>210</v>
      </c>
      <c r="N14" s="19">
        <f>VLOOKUP(B14,raw_read_counts!A:B,2,FALSE)</f>
        <v>2428596</v>
      </c>
      <c r="O14" s="19">
        <f>VLOOKUP(B14,trimmo_read_counts!A:B,2,FALSE)</f>
        <v>1849149</v>
      </c>
      <c r="P14" s="19">
        <f>VLOOKUP(B14,al_read_counts!A:B,2,FALSE)</f>
        <v>3021903</v>
      </c>
      <c r="R14" s="19" t="s">
        <v>251</v>
      </c>
    </row>
    <row r="15" spans="1:19" x14ac:dyDescent="0.25">
      <c r="A15" s="27" t="str">
        <f>VLOOKUP(L15,vlook!$A$1:$B$6,2,FALSE)</f>
        <v>M. lehilahytsara</v>
      </c>
      <c r="B15" s="19" t="str">
        <f>Data!A14</f>
        <v>C12</v>
      </c>
      <c r="C15" s="19" t="str">
        <f>Data!C14</f>
        <v>Ambavala</v>
      </c>
      <c r="D15" s="22" t="str">
        <f>Data!E14</f>
        <v>F</v>
      </c>
      <c r="E15" s="23">
        <f>Data!F14</f>
        <v>-16.197817000000001</v>
      </c>
      <c r="F15" s="23">
        <f>Data!G14</f>
        <v>49.599837999999998</v>
      </c>
      <c r="G15" s="19" t="str">
        <f>Data!H14</f>
        <v>Tiho_Hi</v>
      </c>
      <c r="H15" s="19" t="str">
        <f>Data!I14</f>
        <v>D.Schüßler</v>
      </c>
      <c r="I15" s="19" t="str">
        <f>Data!K14</f>
        <v>pe</v>
      </c>
      <c r="J15" s="19" t="s">
        <v>147</v>
      </c>
      <c r="K15" s="22">
        <v>2</v>
      </c>
      <c r="L15" s="22" t="str">
        <f>Data!U14</f>
        <v>lehi</v>
      </c>
      <c r="M15" s="19" t="s">
        <v>210</v>
      </c>
      <c r="N15" s="19">
        <f>VLOOKUP(B15,raw_read_counts!A:B,2,FALSE)</f>
        <v>2943289</v>
      </c>
      <c r="O15" s="19">
        <f>VLOOKUP(B15,trimmo_read_counts!A:B,2,FALSE)</f>
        <v>2331838</v>
      </c>
      <c r="P15" s="19">
        <f>VLOOKUP(B15,al_read_counts!A:B,2,FALSE)</f>
        <v>3737415</v>
      </c>
      <c r="R15" s="19" t="s">
        <v>251</v>
      </c>
    </row>
    <row r="16" spans="1:19" x14ac:dyDescent="0.25">
      <c r="A16" s="27" t="str">
        <f>VLOOKUP(L16,vlook!$A$1:$B$6,2,FALSE)</f>
        <v>M. lehilahytsara</v>
      </c>
      <c r="B16" s="19" t="str">
        <f>Data!A15</f>
        <v>BC3</v>
      </c>
      <c r="C16" s="19" t="str">
        <f>Data!C15</f>
        <v>Madera</v>
      </c>
      <c r="D16" s="22" t="str">
        <f>Data!E15</f>
        <v>F</v>
      </c>
      <c r="E16" s="23">
        <f>Data!F15</f>
        <v>-16.211178</v>
      </c>
      <c r="F16" s="23">
        <f>Data!G15</f>
        <v>49.577964999999999</v>
      </c>
      <c r="G16" s="19" t="str">
        <f>Data!H15</f>
        <v>Tiho_Hi</v>
      </c>
      <c r="H16" s="19" t="str">
        <f>Data!I15</f>
        <v>D.Schüßler</v>
      </c>
      <c r="I16" s="19" t="str">
        <f>Data!K15</f>
        <v>pe</v>
      </c>
      <c r="J16" s="19" t="s">
        <v>147</v>
      </c>
      <c r="K16" s="22">
        <v>2</v>
      </c>
      <c r="L16" s="22" t="str">
        <f>Data!U15</f>
        <v>lehi</v>
      </c>
      <c r="M16" s="19" t="s">
        <v>210</v>
      </c>
      <c r="N16" s="19">
        <f>VLOOKUP(B16,raw_read_counts!A:B,2,FALSE)</f>
        <v>10634745</v>
      </c>
      <c r="O16" s="19">
        <f>VLOOKUP(B16,trimmo_read_counts!A:B,2,FALSE)</f>
        <v>8292354</v>
      </c>
      <c r="P16" s="19">
        <f>VLOOKUP(B16,al_read_counts!A:B,2,FALSE)</f>
        <v>11649962</v>
      </c>
      <c r="R16" s="19" t="s">
        <v>251</v>
      </c>
    </row>
    <row r="17" spans="1:19" x14ac:dyDescent="0.25">
      <c r="A17" s="27" t="str">
        <f>VLOOKUP(L17,vlook!$A$1:$B$6,2,FALSE)</f>
        <v>M. lehilahytsara</v>
      </c>
      <c r="B17" s="19" t="str">
        <f>Data!A16</f>
        <v>B14</v>
      </c>
      <c r="C17" s="19" t="str">
        <f>Data!C16</f>
        <v>Ambavala</v>
      </c>
      <c r="D17" s="22" t="str">
        <f>Data!E16</f>
        <v>M</v>
      </c>
      <c r="E17" s="23">
        <f>Data!F16</f>
        <v>-16.197666999999999</v>
      </c>
      <c r="F17" s="23">
        <f>Data!G16</f>
        <v>49.599623999999999</v>
      </c>
      <c r="G17" s="19" t="str">
        <f>Data!H16</f>
        <v>Tiho_Hi</v>
      </c>
      <c r="H17" s="19" t="str">
        <f>Data!I16</f>
        <v>D.Schüßler</v>
      </c>
      <c r="I17" s="19" t="str">
        <f>Data!K16</f>
        <v>pe</v>
      </c>
      <c r="J17" s="19" t="s">
        <v>147</v>
      </c>
      <c r="K17" s="22">
        <v>2</v>
      </c>
      <c r="L17" s="22" t="str">
        <f>Data!U16</f>
        <v>lehi</v>
      </c>
      <c r="M17" s="19" t="s">
        <v>210</v>
      </c>
      <c r="N17" s="19">
        <f>VLOOKUP(B17,raw_read_counts!A:B,2,FALSE)</f>
        <v>2365746</v>
      </c>
      <c r="O17" s="19">
        <f>VLOOKUP(B17,trimmo_read_counts!A:B,2,FALSE)</f>
        <v>1811835</v>
      </c>
      <c r="P17" s="19">
        <f>VLOOKUP(B17,al_read_counts!A:B,2,FALSE)</f>
        <v>2984818</v>
      </c>
      <c r="R17" s="19" t="s">
        <v>251</v>
      </c>
    </row>
    <row r="18" spans="1:19" x14ac:dyDescent="0.25">
      <c r="A18" s="27" t="str">
        <f>VLOOKUP(L18,vlook!$A$1:$B$6,2,FALSE)</f>
        <v>M. jonahi</v>
      </c>
      <c r="B18" s="19" t="str">
        <f>Data!A17</f>
        <v>B24</v>
      </c>
      <c r="C18" s="19" t="str">
        <f>Data!C17</f>
        <v>Ambavala</v>
      </c>
      <c r="D18" s="22" t="str">
        <f>Data!E17</f>
        <v>M</v>
      </c>
      <c r="E18" s="23">
        <f>Data!F17</f>
        <v>-16.194925000000001</v>
      </c>
      <c r="F18" s="23">
        <f>Data!G17</f>
        <v>49.597845999999997</v>
      </c>
      <c r="G18" s="19" t="str">
        <f>Data!H17</f>
        <v>Tiho_Hi</v>
      </c>
      <c r="H18" s="19" t="str">
        <f>Data!I17</f>
        <v>D.Schüßler</v>
      </c>
      <c r="I18" s="19" t="str">
        <f>Data!K17</f>
        <v>pe</v>
      </c>
      <c r="J18" s="19" t="s">
        <v>147</v>
      </c>
      <c r="K18" s="22">
        <v>2</v>
      </c>
      <c r="L18" s="22" t="str">
        <f>Data!U17</f>
        <v>sp3</v>
      </c>
      <c r="M18" s="19" t="s">
        <v>210</v>
      </c>
      <c r="N18" s="19">
        <f>VLOOKUP(B18,raw_read_counts!A:B,2,FALSE)</f>
        <v>9673934</v>
      </c>
      <c r="O18" s="19">
        <f>VLOOKUP(B18,trimmo_read_counts!A:B,2,FALSE)</f>
        <v>7524891</v>
      </c>
      <c r="P18" s="19">
        <f>VLOOKUP(B18,al_read_counts!A:B,2,FALSE)</f>
        <v>11032683</v>
      </c>
      <c r="R18" s="19" t="s">
        <v>251</v>
      </c>
    </row>
    <row r="19" spans="1:19" x14ac:dyDescent="0.25">
      <c r="A19" s="27" t="str">
        <f>VLOOKUP(L19,vlook!$A$1:$B$6,2,FALSE)</f>
        <v>M. jonahi</v>
      </c>
      <c r="B19" s="19" t="str">
        <f>Data!A18</f>
        <v>MBB021</v>
      </c>
      <c r="C19" s="19" t="str">
        <f>Data!C18</f>
        <v>Mananara_Nord</v>
      </c>
      <c r="D19" s="22" t="str">
        <f>Data!E18</f>
        <v>na</v>
      </c>
      <c r="E19" s="23">
        <f>Data!F18</f>
        <v>-16.304818999999998</v>
      </c>
      <c r="F19" s="23">
        <f>Data!G18</f>
        <v>49.794678220000002</v>
      </c>
      <c r="G19" s="19" t="str">
        <f>Data!H18</f>
        <v>Duke</v>
      </c>
      <c r="H19" s="19" t="str">
        <f>Data!I18</f>
        <v>Marina</v>
      </c>
      <c r="I19" s="19" t="str">
        <f>Data!K18</f>
        <v>pe</v>
      </c>
      <c r="J19" s="19" t="s">
        <v>146</v>
      </c>
      <c r="K19" s="22">
        <v>3</v>
      </c>
      <c r="L19" s="22" t="str">
        <f>Data!U18</f>
        <v>sp3</v>
      </c>
      <c r="M19" s="19" t="s">
        <v>212</v>
      </c>
      <c r="N19" s="19">
        <f>VLOOKUP(B19,raw_read_counts!A:B,2,FALSE)</f>
        <v>1713793</v>
      </c>
      <c r="O19" s="19">
        <f>VLOOKUP(B19,trimmo_read_counts!A:B,2,FALSE)</f>
        <v>1499743</v>
      </c>
      <c r="P19" s="19">
        <f>VLOOKUP(B19,al_read_counts!A:B,2,FALSE)</f>
        <v>1317063</v>
      </c>
      <c r="R19" s="19" t="s">
        <v>251</v>
      </c>
    </row>
    <row r="20" spans="1:19" x14ac:dyDescent="0.25">
      <c r="A20" s="27" t="str">
        <f>VLOOKUP(L20,vlook!$A$1:$B$6,2,FALSE)</f>
        <v>M. mittermeieri</v>
      </c>
      <c r="B20" s="19" t="str">
        <f>Data!A19</f>
        <v>MBB014</v>
      </c>
      <c r="C20" s="19" t="str">
        <f>Data!C19</f>
        <v>Anjanaharibe_Sud</v>
      </c>
      <c r="D20" s="22" t="str">
        <f>Data!E19</f>
        <v>na</v>
      </c>
      <c r="E20" s="23">
        <f>Data!F19</f>
        <v>-14.734832000000001</v>
      </c>
      <c r="F20" s="23">
        <f>Data!G19</f>
        <v>49.496297800000001</v>
      </c>
      <c r="G20" s="19" t="str">
        <f>Data!H19</f>
        <v>Duke</v>
      </c>
      <c r="H20" s="19" t="str">
        <f>Data!I19</f>
        <v>Marina</v>
      </c>
      <c r="I20" s="19" t="str">
        <f>Data!K19</f>
        <v>pe</v>
      </c>
      <c r="J20" s="19" t="s">
        <v>146</v>
      </c>
      <c r="K20" s="22">
        <v>3</v>
      </c>
      <c r="L20" s="22" t="str">
        <f>Data!U19</f>
        <v>mitt</v>
      </c>
      <c r="M20" s="19" t="s">
        <v>212</v>
      </c>
      <c r="N20" s="19">
        <f>VLOOKUP(B20,raw_read_counts!A:B,2,FALSE)</f>
        <v>1216309</v>
      </c>
      <c r="O20" s="19">
        <f>VLOOKUP(B20,trimmo_read_counts!A:B,2,FALSE)</f>
        <v>1075332</v>
      </c>
      <c r="P20" s="19">
        <f>VLOOKUP(B20,al_read_counts!A:B,2,FALSE)</f>
        <v>889742</v>
      </c>
      <c r="R20" s="19" t="s">
        <v>251</v>
      </c>
    </row>
    <row r="21" spans="1:19" x14ac:dyDescent="0.25">
      <c r="A21" s="27" t="str">
        <f>VLOOKUP(L21,vlook!$A$1:$B$6,2,FALSE)</f>
        <v>M. mittermeieri</v>
      </c>
      <c r="B21" s="19" t="str">
        <f>Data!A20</f>
        <v>RMR187</v>
      </c>
      <c r="C21" s="19" t="str">
        <f>Data!C20</f>
        <v>Marojejy</v>
      </c>
      <c r="D21" s="22" t="str">
        <f>Data!E20</f>
        <v>na</v>
      </c>
      <c r="E21" s="23">
        <f>Data!F20</f>
        <v>-14.46722222</v>
      </c>
      <c r="F21" s="23">
        <f>Data!G20</f>
        <v>49.839166669999997</v>
      </c>
      <c r="G21" s="19" t="str">
        <f>Data!H20</f>
        <v>Duke</v>
      </c>
      <c r="H21" s="19" t="str">
        <f>Data!I20</f>
        <v>Rodin</v>
      </c>
      <c r="I21" s="19" t="str">
        <f>Data!K20</f>
        <v>pe</v>
      </c>
      <c r="J21" s="19" t="s">
        <v>146</v>
      </c>
      <c r="K21" s="22">
        <v>3</v>
      </c>
      <c r="L21" s="22" t="str">
        <f>Data!U20</f>
        <v>mitt</v>
      </c>
      <c r="M21" s="19" t="s">
        <v>212</v>
      </c>
      <c r="N21" s="19">
        <f>VLOOKUP(B21,raw_read_counts!A:B,2,FALSE)</f>
        <v>5221072</v>
      </c>
      <c r="O21" s="19">
        <f>VLOOKUP(B21,trimmo_read_counts!A:B,2,FALSE)</f>
        <v>4832715</v>
      </c>
      <c r="P21" s="19">
        <f>VLOOKUP(B21,al_read_counts!A:B,2,FALSE)</f>
        <v>3046439</v>
      </c>
      <c r="R21" s="19" t="s">
        <v>251</v>
      </c>
      <c r="S21" s="19" t="s">
        <v>251</v>
      </c>
    </row>
    <row r="22" spans="1:19" x14ac:dyDescent="0.25">
      <c r="A22" s="27" t="str">
        <f>VLOOKUP(L22,vlook!$A$1:$B$6,2,FALSE)</f>
        <v>M. mittermeieri</v>
      </c>
      <c r="B22" s="19" t="str">
        <f>Data!A21</f>
        <v>MBB013</v>
      </c>
      <c r="C22" s="19" t="str">
        <f>Data!C21</f>
        <v>Anjanaharibe_Sud</v>
      </c>
      <c r="D22" s="22" t="str">
        <f>Data!E21</f>
        <v>na</v>
      </c>
      <c r="E22" s="23">
        <f>Data!F21</f>
        <v>-14.734832000000001</v>
      </c>
      <c r="F22" s="23">
        <f>Data!G21</f>
        <v>49.496297800000001</v>
      </c>
      <c r="G22" s="19" t="str">
        <f>Data!H21</f>
        <v>Duke</v>
      </c>
      <c r="H22" s="19" t="str">
        <f>Data!I21</f>
        <v>Marina</v>
      </c>
      <c r="I22" s="19" t="str">
        <f>Data!K21</f>
        <v>pe</v>
      </c>
      <c r="J22" s="19" t="s">
        <v>146</v>
      </c>
      <c r="K22" s="22">
        <v>3</v>
      </c>
      <c r="L22" s="22" t="str">
        <f>Data!U21</f>
        <v>mitt</v>
      </c>
      <c r="M22" s="19" t="s">
        <v>212</v>
      </c>
      <c r="N22" s="19">
        <f>VLOOKUP(B22,raw_read_counts!A:B,2,FALSE)</f>
        <v>5024025</v>
      </c>
      <c r="O22" s="19">
        <f>VLOOKUP(B22,trimmo_read_counts!A:B,2,FALSE)</f>
        <v>4583603</v>
      </c>
      <c r="P22" s="19">
        <f>VLOOKUP(B22,al_read_counts!A:B,2,FALSE)</f>
        <v>2393541</v>
      </c>
      <c r="R22" s="19" t="s">
        <v>251</v>
      </c>
      <c r="S22" s="19" t="s">
        <v>251</v>
      </c>
    </row>
    <row r="23" spans="1:19" x14ac:dyDescent="0.25">
      <c r="A23" s="27" t="str">
        <f>VLOOKUP(L23,vlook!$A$1:$B$6,2,FALSE)</f>
        <v>M. jonahi</v>
      </c>
      <c r="B23" s="19" t="str">
        <f>Data!A22</f>
        <v>MBB024</v>
      </c>
      <c r="C23" s="19" t="str">
        <f>Data!C22</f>
        <v>Mananara_Nord</v>
      </c>
      <c r="D23" s="22" t="str">
        <f>Data!E22</f>
        <v>na</v>
      </c>
      <c r="E23" s="23">
        <f>Data!F22</f>
        <v>-16.304818999999998</v>
      </c>
      <c r="F23" s="23">
        <f>Data!G22</f>
        <v>49.794678220000002</v>
      </c>
      <c r="G23" s="19" t="str">
        <f>Data!H22</f>
        <v>Duke</v>
      </c>
      <c r="H23" s="19" t="str">
        <f>Data!I22</f>
        <v>Marina</v>
      </c>
      <c r="I23" s="19" t="str">
        <f>Data!K22</f>
        <v>pe</v>
      </c>
      <c r="J23" s="19" t="s">
        <v>146</v>
      </c>
      <c r="K23" s="22">
        <v>3</v>
      </c>
      <c r="L23" s="22" t="str">
        <f>Data!U22</f>
        <v>sp3</v>
      </c>
      <c r="M23" s="19" t="s">
        <v>212</v>
      </c>
      <c r="N23" s="19">
        <f>VLOOKUP(B23,raw_read_counts!A:B,2,FALSE)</f>
        <v>2031504</v>
      </c>
      <c r="O23" s="19">
        <f>VLOOKUP(B23,trimmo_read_counts!A:B,2,FALSE)</f>
        <v>1853826</v>
      </c>
      <c r="P23" s="19">
        <f>VLOOKUP(B23,al_read_counts!A:B,2,FALSE)</f>
        <v>1019905</v>
      </c>
      <c r="R23" s="19" t="s">
        <v>251</v>
      </c>
    </row>
    <row r="24" spans="1:19" x14ac:dyDescent="0.25">
      <c r="A24" s="27" t="str">
        <f>VLOOKUP(L24,vlook!$A$1:$B$6,2,FALSE)</f>
        <v>M. mittermeieri</v>
      </c>
      <c r="B24" s="19" t="str">
        <f>Data!A23</f>
        <v>MBB016</v>
      </c>
      <c r="C24" s="19" t="str">
        <f>Data!C23</f>
        <v>Anjanaharibe_Sud</v>
      </c>
      <c r="D24" s="22" t="str">
        <f>Data!E23</f>
        <v>na</v>
      </c>
      <c r="E24" s="23">
        <f>Data!F23</f>
        <v>-14.734832000000001</v>
      </c>
      <c r="F24" s="23">
        <f>Data!G23</f>
        <v>49.496297800000001</v>
      </c>
      <c r="G24" s="19" t="str">
        <f>Data!H23</f>
        <v>Duke</v>
      </c>
      <c r="H24" s="19" t="str">
        <f>Data!I23</f>
        <v>Marina</v>
      </c>
      <c r="I24" s="19" t="str">
        <f>Data!K23</f>
        <v>pe</v>
      </c>
      <c r="J24" s="19" t="s">
        <v>146</v>
      </c>
      <c r="K24" s="22">
        <v>3</v>
      </c>
      <c r="L24" s="22" t="str">
        <f>Data!U23</f>
        <v>mitt</v>
      </c>
      <c r="M24" s="19" t="s">
        <v>212</v>
      </c>
      <c r="N24" s="19">
        <f>VLOOKUP(B24,raw_read_counts!A:B,2,FALSE)</f>
        <v>4899410</v>
      </c>
      <c r="O24" s="19">
        <f>VLOOKUP(B24,trimmo_read_counts!A:B,2,FALSE)</f>
        <v>4476100</v>
      </c>
      <c r="P24" s="19">
        <f>VLOOKUP(B24,al_read_counts!A:B,2,FALSE)</f>
        <v>2379353</v>
      </c>
      <c r="R24" s="19" t="s">
        <v>251</v>
      </c>
    </row>
    <row r="25" spans="1:19" s="41" customFormat="1" x14ac:dyDescent="0.25">
      <c r="A25" s="40" t="str">
        <f>VLOOKUP(L25,vlook!$A$1:$B$6,2,FALSE)</f>
        <v>M. jonahi</v>
      </c>
      <c r="B25" s="41" t="str">
        <f>Data!A24</f>
        <v>MBB028</v>
      </c>
      <c r="C25" s="41" t="str">
        <f>Data!C24</f>
        <v>Mananara_Nord</v>
      </c>
      <c r="D25" s="42" t="str">
        <f>Data!E24</f>
        <v>na</v>
      </c>
      <c r="E25" s="43">
        <f>Data!F24</f>
        <v>-16.304818999999998</v>
      </c>
      <c r="F25" s="43">
        <f>Data!G24</f>
        <v>49.794678220000002</v>
      </c>
      <c r="G25" s="41" t="str">
        <f>Data!H24</f>
        <v>Duke</v>
      </c>
      <c r="H25" s="41" t="str">
        <f>Data!I24</f>
        <v>Marina</v>
      </c>
      <c r="I25" s="41" t="str">
        <f>Data!K24</f>
        <v>pe</v>
      </c>
      <c r="J25" s="41" t="s">
        <v>146</v>
      </c>
      <c r="K25" s="42">
        <v>3</v>
      </c>
      <c r="L25" s="42" t="str">
        <f>Data!U24</f>
        <v>sp3</v>
      </c>
      <c r="M25" s="41" t="s">
        <v>212</v>
      </c>
      <c r="N25" s="41">
        <f>VLOOKUP(B25,raw_read_counts!A:B,2,FALSE)</f>
        <v>16519</v>
      </c>
      <c r="O25" s="41">
        <f>VLOOKUP(B25,trimmo_read_counts!A:B,2,FALSE)</f>
        <v>15191</v>
      </c>
      <c r="P25" s="41">
        <f>VLOOKUP(B25,al_read_counts!A:B,2,FALSE)</f>
        <v>13549</v>
      </c>
      <c r="R25" s="41" t="s">
        <v>250</v>
      </c>
    </row>
    <row r="26" spans="1:19" x14ac:dyDescent="0.25">
      <c r="A26" s="27" t="str">
        <f>VLOOKUP(L26,vlook!$A$1:$B$6,2,FALSE)</f>
        <v>M. mittermeieri</v>
      </c>
      <c r="B26" s="19" t="str">
        <f>Data!A25</f>
        <v>RMR186</v>
      </c>
      <c r="C26" s="19" t="str">
        <f>Data!C25</f>
        <v>Marojejy</v>
      </c>
      <c r="D26" s="22" t="str">
        <f>Data!E25</f>
        <v>na</v>
      </c>
      <c r="E26" s="23">
        <f>Data!F25</f>
        <v>-14.46722222</v>
      </c>
      <c r="F26" s="23">
        <f>Data!G25</f>
        <v>49.839166669999997</v>
      </c>
      <c r="G26" s="19" t="str">
        <f>Data!H25</f>
        <v>Duke</v>
      </c>
      <c r="H26" s="19" t="str">
        <f>Data!I25</f>
        <v>Rodin</v>
      </c>
      <c r="I26" s="19" t="str">
        <f>Data!K25</f>
        <v>pe</v>
      </c>
      <c r="J26" s="19" t="s">
        <v>146</v>
      </c>
      <c r="K26" s="22">
        <v>3</v>
      </c>
      <c r="L26" s="22" t="str">
        <f>Data!U25</f>
        <v>mitt</v>
      </c>
      <c r="M26" s="19" t="s">
        <v>212</v>
      </c>
      <c r="N26" s="19">
        <f>VLOOKUP(B26,raw_read_counts!A:B,2,FALSE)</f>
        <v>5101361</v>
      </c>
      <c r="O26" s="19">
        <f>VLOOKUP(B26,trimmo_read_counts!A:B,2,FALSE)</f>
        <v>4708894</v>
      </c>
      <c r="P26" s="19">
        <f>VLOOKUP(B26,al_read_counts!A:B,2,FALSE)</f>
        <v>3087586</v>
      </c>
      <c r="R26" s="19" t="s">
        <v>251</v>
      </c>
    </row>
    <row r="27" spans="1:19" x14ac:dyDescent="0.25">
      <c r="A27" s="27" t="str">
        <f>VLOOKUP(L27,vlook!$A$1:$B$6,2,FALSE)</f>
        <v>M. jonahi</v>
      </c>
      <c r="B27" s="19" t="str">
        <f>Data!A26</f>
        <v>MBB019</v>
      </c>
      <c r="C27" s="19" t="str">
        <f>Data!C26</f>
        <v>Mananara_Nord</v>
      </c>
      <c r="D27" s="22" t="str">
        <f>Data!E26</f>
        <v>na</v>
      </c>
      <c r="E27" s="23">
        <f>Data!F26</f>
        <v>-16.304818999999998</v>
      </c>
      <c r="F27" s="23">
        <f>Data!G26</f>
        <v>49.794678220000002</v>
      </c>
      <c r="G27" s="19" t="str">
        <f>Data!H26</f>
        <v>Duke</v>
      </c>
      <c r="H27" s="19" t="str">
        <f>Data!I26</f>
        <v>Marina</v>
      </c>
      <c r="I27" s="19" t="str">
        <f>Data!K26</f>
        <v>pe</v>
      </c>
      <c r="J27" s="19" t="s">
        <v>146</v>
      </c>
      <c r="K27" s="22">
        <v>3</v>
      </c>
      <c r="L27" s="22" t="str">
        <f>Data!U26</f>
        <v>sp3</v>
      </c>
      <c r="M27" s="19" t="s">
        <v>212</v>
      </c>
      <c r="N27" s="19">
        <f>VLOOKUP(B27,raw_read_counts!A:B,2,FALSE)</f>
        <v>5959243</v>
      </c>
      <c r="O27" s="19">
        <f>VLOOKUP(B27,trimmo_read_counts!A:B,2,FALSE)</f>
        <v>5401410</v>
      </c>
      <c r="P27" s="19">
        <f>VLOOKUP(B27,al_read_counts!A:B,2,FALSE)</f>
        <v>3398643</v>
      </c>
      <c r="R27" s="19" t="s">
        <v>251</v>
      </c>
      <c r="S27" s="19" t="s">
        <v>251</v>
      </c>
    </row>
    <row r="28" spans="1:19" x14ac:dyDescent="0.25">
      <c r="A28" s="27" t="str">
        <f>VLOOKUP(L28,vlook!$A$1:$B$6,2,FALSE)</f>
        <v>M. jonahi</v>
      </c>
      <c r="B28" s="19" t="str">
        <f>Data!A27</f>
        <v>MBB029</v>
      </c>
      <c r="C28" s="19" t="str">
        <f>Data!C27</f>
        <v>Mananara_Nord</v>
      </c>
      <c r="D28" s="22" t="str">
        <f>Data!E27</f>
        <v>na</v>
      </c>
      <c r="E28" s="23">
        <f>Data!F27</f>
        <v>-16.304818999999998</v>
      </c>
      <c r="F28" s="23">
        <f>Data!G27</f>
        <v>49.794678220000002</v>
      </c>
      <c r="G28" s="19" t="str">
        <f>Data!H27</f>
        <v>Duke</v>
      </c>
      <c r="H28" s="19" t="str">
        <f>Data!I27</f>
        <v>Marina</v>
      </c>
      <c r="I28" s="19" t="str">
        <f>Data!K27</f>
        <v>pe</v>
      </c>
      <c r="J28" s="19" t="s">
        <v>146</v>
      </c>
      <c r="K28" s="22">
        <v>3</v>
      </c>
      <c r="L28" s="22" t="str">
        <f>Data!U27</f>
        <v>sp3</v>
      </c>
      <c r="M28" s="19" t="s">
        <v>212</v>
      </c>
      <c r="N28" s="19">
        <f>VLOOKUP(B28,raw_read_counts!A:B,2,FALSE)</f>
        <v>3266831</v>
      </c>
      <c r="O28" s="19">
        <f>VLOOKUP(B28,trimmo_read_counts!A:B,2,FALSE)</f>
        <v>2961730</v>
      </c>
      <c r="P28" s="19">
        <f>VLOOKUP(B28,al_read_counts!A:B,2,FALSE)</f>
        <v>1851350</v>
      </c>
      <c r="R28" s="19" t="s">
        <v>251</v>
      </c>
    </row>
    <row r="29" spans="1:19" x14ac:dyDescent="0.25">
      <c r="A29" s="27" t="str">
        <f>VLOOKUP(L29,vlook!$A$1:$B$6,2,FALSE)</f>
        <v>M. jonahi</v>
      </c>
      <c r="B29" s="19" t="str">
        <f>Data!A28</f>
        <v>MBB022</v>
      </c>
      <c r="C29" s="19" t="str">
        <f>Data!C28</f>
        <v>Mananara_Nord</v>
      </c>
      <c r="D29" s="22" t="str">
        <f>Data!E28</f>
        <v>na</v>
      </c>
      <c r="E29" s="23">
        <f>Data!F28</f>
        <v>-16.304818999999998</v>
      </c>
      <c r="F29" s="23">
        <f>Data!G28</f>
        <v>49.794678220000002</v>
      </c>
      <c r="G29" s="19" t="str">
        <f>Data!H28</f>
        <v>Duke</v>
      </c>
      <c r="H29" s="19" t="str">
        <f>Data!I28</f>
        <v>Marina</v>
      </c>
      <c r="I29" s="19" t="str">
        <f>Data!K28</f>
        <v>pe</v>
      </c>
      <c r="J29" s="19" t="s">
        <v>146</v>
      </c>
      <c r="K29" s="22">
        <v>3</v>
      </c>
      <c r="L29" s="22" t="str">
        <f>Data!U28</f>
        <v>sp3</v>
      </c>
      <c r="M29" s="19" t="s">
        <v>212</v>
      </c>
      <c r="N29" s="19">
        <f>VLOOKUP(B29,raw_read_counts!A:B,2,FALSE)</f>
        <v>2865494</v>
      </c>
      <c r="O29" s="19">
        <f>VLOOKUP(B29,trimmo_read_counts!A:B,2,FALSE)</f>
        <v>2609312</v>
      </c>
      <c r="P29" s="19">
        <f>VLOOKUP(B29,al_read_counts!A:B,2,FALSE)</f>
        <v>1637776</v>
      </c>
      <c r="R29" s="19" t="s">
        <v>251</v>
      </c>
    </row>
    <row r="30" spans="1:19" x14ac:dyDescent="0.25">
      <c r="A30" s="27" t="str">
        <f>VLOOKUP(L30,vlook!$A$1:$B$6,2,FALSE)</f>
        <v>M. jonahi</v>
      </c>
      <c r="B30" s="19" t="str">
        <f>Data!A29</f>
        <v>MBB020</v>
      </c>
      <c r="C30" s="19" t="str">
        <f>Data!C29</f>
        <v>Mananara_Nord</v>
      </c>
      <c r="D30" s="22" t="str">
        <f>Data!E29</f>
        <v>na</v>
      </c>
      <c r="E30" s="23">
        <f>Data!F29</f>
        <v>-16.304818999999998</v>
      </c>
      <c r="F30" s="23">
        <f>Data!G29</f>
        <v>49.794678220000002</v>
      </c>
      <c r="G30" s="19" t="str">
        <f>Data!H29</f>
        <v>Duke</v>
      </c>
      <c r="H30" s="19" t="str">
        <f>Data!I29</f>
        <v>Marina</v>
      </c>
      <c r="I30" s="19" t="str">
        <f>Data!K29</f>
        <v>pe</v>
      </c>
      <c r="J30" s="19" t="s">
        <v>146</v>
      </c>
      <c r="K30" s="22">
        <v>3</v>
      </c>
      <c r="L30" s="22" t="str">
        <f>Data!U29</f>
        <v>sp3</v>
      </c>
      <c r="M30" s="19" t="s">
        <v>212</v>
      </c>
      <c r="N30" s="19">
        <f>VLOOKUP(B30,raw_read_counts!A:B,2,FALSE)</f>
        <v>3740461</v>
      </c>
      <c r="O30" s="19">
        <f>VLOOKUP(B30,trimmo_read_counts!A:B,2,FALSE)</f>
        <v>3445296</v>
      </c>
      <c r="P30" s="19">
        <f>VLOOKUP(B30,al_read_counts!A:B,2,FALSE)</f>
        <v>2371345</v>
      </c>
      <c r="R30" s="19" t="s">
        <v>251</v>
      </c>
    </row>
    <row r="31" spans="1:19" x14ac:dyDescent="0.25">
      <c r="A31" s="27" t="str">
        <f>VLOOKUP(L31,vlook!$A$1:$B$6,2,FALSE)</f>
        <v>M. jonahi</v>
      </c>
      <c r="B31" s="19" t="str">
        <f>Data!A30</f>
        <v>MBB025</v>
      </c>
      <c r="C31" s="19" t="str">
        <f>Data!C30</f>
        <v>Mananara_Nord</v>
      </c>
      <c r="D31" s="22" t="str">
        <f>Data!E30</f>
        <v>na</v>
      </c>
      <c r="E31" s="23">
        <f>Data!F30</f>
        <v>-16.304818999999998</v>
      </c>
      <c r="F31" s="23">
        <f>Data!G30</f>
        <v>49.794678220000002</v>
      </c>
      <c r="G31" s="19" t="str">
        <f>Data!H30</f>
        <v>Duke</v>
      </c>
      <c r="H31" s="19" t="str">
        <f>Data!I30</f>
        <v>Marina</v>
      </c>
      <c r="I31" s="19" t="str">
        <f>Data!K30</f>
        <v>pe</v>
      </c>
      <c r="J31" s="19" t="s">
        <v>146</v>
      </c>
      <c r="K31" s="22">
        <v>3</v>
      </c>
      <c r="L31" s="22" t="str">
        <f>Data!U30</f>
        <v>sp3</v>
      </c>
      <c r="M31" s="19" t="s">
        <v>212</v>
      </c>
      <c r="N31" s="19">
        <f>VLOOKUP(B31,raw_read_counts!A:B,2,FALSE)</f>
        <v>6262625</v>
      </c>
      <c r="O31" s="19">
        <f>VLOOKUP(B31,trimmo_read_counts!A:B,2,FALSE)</f>
        <v>5679276</v>
      </c>
      <c r="P31" s="19">
        <f>VLOOKUP(B31,al_read_counts!A:B,2,FALSE)</f>
        <v>3607892</v>
      </c>
      <c r="R31" s="19" t="s">
        <v>251</v>
      </c>
    </row>
    <row r="32" spans="1:19" x14ac:dyDescent="0.25">
      <c r="A32" s="27" t="str">
        <f>VLOOKUP(L32,vlook!$A$1:$B$6,2,FALSE)</f>
        <v>M. mittermeieri</v>
      </c>
      <c r="B32" s="19" t="str">
        <f>Data!A31</f>
        <v>MBB012</v>
      </c>
      <c r="C32" s="19" t="str">
        <f>Data!C31</f>
        <v>Anjanaharibe_Sud</v>
      </c>
      <c r="D32" s="22" t="str">
        <f>Data!E31</f>
        <v>na</v>
      </c>
      <c r="E32" s="23">
        <f>Data!F31</f>
        <v>-14.734832000000001</v>
      </c>
      <c r="F32" s="23">
        <f>Data!G31</f>
        <v>49.496297800000001</v>
      </c>
      <c r="G32" s="19" t="str">
        <f>Data!H31</f>
        <v>Duke</v>
      </c>
      <c r="H32" s="19" t="str">
        <f>Data!I31</f>
        <v>Marina</v>
      </c>
      <c r="I32" s="19" t="str">
        <f>Data!K31</f>
        <v>pe</v>
      </c>
      <c r="J32" s="19" t="s">
        <v>146</v>
      </c>
      <c r="K32" s="22">
        <v>3</v>
      </c>
      <c r="L32" s="22" t="str">
        <f>Data!U31</f>
        <v>mitt</v>
      </c>
      <c r="M32" s="19" t="s">
        <v>212</v>
      </c>
      <c r="N32" s="19">
        <f>VLOOKUP(B32,raw_read_counts!A:B,2,FALSE)</f>
        <v>3989897</v>
      </c>
      <c r="O32" s="19">
        <f>VLOOKUP(B32,trimmo_read_counts!A:B,2,FALSE)</f>
        <v>3628125</v>
      </c>
      <c r="P32" s="19">
        <f>VLOOKUP(B32,al_read_counts!A:B,2,FALSE)</f>
        <v>2224004</v>
      </c>
      <c r="R32" s="19" t="s">
        <v>251</v>
      </c>
    </row>
    <row r="33" spans="1:19" x14ac:dyDescent="0.25">
      <c r="A33" s="27" t="str">
        <f>VLOOKUP(L33,vlook!$A$1:$B$6,2,FALSE)</f>
        <v>M. mittermeieri</v>
      </c>
      <c r="B33" s="19" t="str">
        <f>Data!A32</f>
        <v>MBB005</v>
      </c>
      <c r="C33" s="19" t="str">
        <f>Data!C32</f>
        <v>Marojejy</v>
      </c>
      <c r="D33" s="22" t="str">
        <f>Data!E32</f>
        <v>na</v>
      </c>
      <c r="E33" s="23">
        <f>Data!F32</f>
        <v>-14.441826000000001</v>
      </c>
      <c r="F33" s="23">
        <f>Data!G32</f>
        <v>49.828356309999997</v>
      </c>
      <c r="G33" s="19" t="str">
        <f>Data!H32</f>
        <v>Duke</v>
      </c>
      <c r="H33" s="19" t="str">
        <f>Data!I32</f>
        <v>Marina</v>
      </c>
      <c r="I33" s="19" t="str">
        <f>Data!K32</f>
        <v>pe</v>
      </c>
      <c r="J33" s="19" t="s">
        <v>146</v>
      </c>
      <c r="K33" s="22">
        <v>3</v>
      </c>
      <c r="L33" s="22" t="str">
        <f>Data!U32</f>
        <v>mitt</v>
      </c>
      <c r="M33" s="19" t="s">
        <v>212</v>
      </c>
      <c r="N33" s="19">
        <f>VLOOKUP(B33,raw_read_counts!A:B,2,FALSE)</f>
        <v>2296189</v>
      </c>
      <c r="O33" s="19">
        <f>VLOOKUP(B33,trimmo_read_counts!A:B,2,FALSE)</f>
        <v>2098060</v>
      </c>
      <c r="P33" s="19">
        <f>VLOOKUP(B33,al_read_counts!A:B,2,FALSE)</f>
        <v>1311124</v>
      </c>
      <c r="R33" s="19" t="s">
        <v>251</v>
      </c>
    </row>
    <row r="34" spans="1:19" x14ac:dyDescent="0.25">
      <c r="A34" s="27" t="str">
        <f>VLOOKUP(L34,vlook!$A$1:$B$6,2,FALSE)</f>
        <v>M. jonahi</v>
      </c>
      <c r="B34" s="19" t="str">
        <f>Data!A33</f>
        <v>MBB027</v>
      </c>
      <c r="C34" s="19" t="str">
        <f>Data!C33</f>
        <v>Mananara_Nord</v>
      </c>
      <c r="D34" s="22" t="str">
        <f>Data!E33</f>
        <v>na</v>
      </c>
      <c r="E34" s="23">
        <f>Data!F33</f>
        <v>-16.304818999999998</v>
      </c>
      <c r="F34" s="23">
        <f>Data!G33</f>
        <v>49.794678220000002</v>
      </c>
      <c r="G34" s="19" t="str">
        <f>Data!H33</f>
        <v>Duke</v>
      </c>
      <c r="H34" s="19" t="str">
        <f>Data!I33</f>
        <v>Marina</v>
      </c>
      <c r="I34" s="19" t="str">
        <f>Data!K33</f>
        <v>pe</v>
      </c>
      <c r="J34" s="19" t="s">
        <v>146</v>
      </c>
      <c r="K34" s="22">
        <v>3</v>
      </c>
      <c r="L34" s="22" t="str">
        <f>Data!U33</f>
        <v>sp3</v>
      </c>
      <c r="M34" s="19" t="s">
        <v>212</v>
      </c>
      <c r="N34" s="19">
        <f>VLOOKUP(B34,raw_read_counts!A:B,2,FALSE)</f>
        <v>6407599</v>
      </c>
      <c r="O34" s="19">
        <f>VLOOKUP(B34,trimmo_read_counts!A:B,2,FALSE)</f>
        <v>5833458</v>
      </c>
      <c r="P34" s="19">
        <f>VLOOKUP(B34,al_read_counts!A:B,2,FALSE)</f>
        <v>3653570</v>
      </c>
      <c r="R34" s="19" t="s">
        <v>251</v>
      </c>
      <c r="S34" s="19" t="s">
        <v>251</v>
      </c>
    </row>
    <row r="35" spans="1:19" s="55" customFormat="1" x14ac:dyDescent="0.25">
      <c r="A35" s="54" t="str">
        <f>VLOOKUP(L35,vlook!$A$1:$B$6,2,FALSE)</f>
        <v>M. simmonsi</v>
      </c>
      <c r="B35" s="55" t="str">
        <f>Data!A34</f>
        <v>BET87</v>
      </c>
      <c r="C35" s="55" t="str">
        <f>Data!C34</f>
        <v>Betampona</v>
      </c>
      <c r="D35" s="56" t="str">
        <f>Data!E34</f>
        <v>na</v>
      </c>
      <c r="E35" s="57">
        <f>Data!F34</f>
        <v>-17.940861111111111</v>
      </c>
      <c r="F35" s="57">
        <f>Data!G34</f>
        <v>49.205555555555556</v>
      </c>
      <c r="G35" s="55" t="str">
        <f>Data!H34</f>
        <v>Omaha</v>
      </c>
      <c r="H35" s="55" t="str">
        <f>Data!I34</f>
        <v>na</v>
      </c>
      <c r="I35" s="55" t="str">
        <f>Data!K34</f>
        <v>pe</v>
      </c>
      <c r="J35" s="55" t="s">
        <v>146</v>
      </c>
      <c r="K35" s="56">
        <v>3</v>
      </c>
      <c r="L35" s="56" t="str">
        <f>Data!U34</f>
        <v>simmo</v>
      </c>
      <c r="M35" s="55" t="s">
        <v>212</v>
      </c>
      <c r="N35" s="55">
        <f>VLOOKUP(B35,raw_read_counts!A:B,2,FALSE)</f>
        <v>1038388</v>
      </c>
      <c r="O35" s="55">
        <f>VLOOKUP(B35,trimmo_read_counts!A:B,2,FALSE)</f>
        <v>870057</v>
      </c>
      <c r="P35" s="55">
        <f>VLOOKUP(B35,al_read_counts!A:B,2,FALSE)</f>
        <v>777660</v>
      </c>
      <c r="R35" s="55" t="s">
        <v>251</v>
      </c>
    </row>
    <row r="36" spans="1:19" s="41" customFormat="1" x14ac:dyDescent="0.25">
      <c r="A36" s="40" t="str">
        <f>VLOOKUP(L36,vlook!$A$1:$B$6,2,FALSE)</f>
        <v>M. simmonsi</v>
      </c>
      <c r="B36" s="41" t="str">
        <f>Data!A35</f>
        <v>PBZT117</v>
      </c>
      <c r="C36" s="41" t="str">
        <f>Data!C35</f>
        <v>Betampona</v>
      </c>
      <c r="D36" s="42" t="str">
        <f>Data!E35</f>
        <v>na</v>
      </c>
      <c r="E36" s="43">
        <f>Data!F35</f>
        <v>-17.940805555555556</v>
      </c>
      <c r="F36" s="43">
        <f>Data!G35</f>
        <v>49.205638888888892</v>
      </c>
      <c r="G36" s="41" t="str">
        <f>Data!H35</f>
        <v>Omaha</v>
      </c>
      <c r="H36" s="41" t="str">
        <f>Data!I35</f>
        <v>na</v>
      </c>
      <c r="I36" s="41" t="str">
        <f>Data!K35</f>
        <v>pe</v>
      </c>
      <c r="J36" s="41" t="s">
        <v>146</v>
      </c>
      <c r="K36" s="42">
        <v>3</v>
      </c>
      <c r="L36" s="42" t="str">
        <f>Data!U35</f>
        <v>simmo</v>
      </c>
      <c r="M36" s="41" t="s">
        <v>212</v>
      </c>
      <c r="N36" s="41">
        <f>VLOOKUP(B36,raw_read_counts!A:B,2,FALSE)</f>
        <v>652468</v>
      </c>
      <c r="O36" s="41">
        <f>VLOOKUP(B36,trimmo_read_counts!A:B,2,FALSE)</f>
        <v>545461</v>
      </c>
      <c r="P36" s="41">
        <f>VLOOKUP(B36,al_read_counts!A:B,2,FALSE)</f>
        <v>490548</v>
      </c>
      <c r="R36" s="41" t="s">
        <v>250</v>
      </c>
    </row>
    <row r="37" spans="1:19" x14ac:dyDescent="0.25">
      <c r="A37" s="27" t="str">
        <f>VLOOKUP(L37,vlook!$A$1:$B$6,2,FALSE)</f>
        <v>M. simmonsi</v>
      </c>
      <c r="B37" s="19" t="str">
        <f>Data!A36</f>
        <v>POLO5.22</v>
      </c>
      <c r="C37" s="19" t="str">
        <f>Data!C36</f>
        <v>Tampolo</v>
      </c>
      <c r="D37" s="22" t="str">
        <f>Data!E36</f>
        <v>na</v>
      </c>
      <c r="E37" s="23">
        <f>Data!F36</f>
        <v>-17.288388888888889</v>
      </c>
      <c r="F37" s="23">
        <f>Data!G36</f>
        <v>49.408166666666666</v>
      </c>
      <c r="G37" s="19" t="str">
        <f>Data!H36</f>
        <v>Omaha</v>
      </c>
      <c r="H37" s="19" t="str">
        <f>Data!I36</f>
        <v>na</v>
      </c>
      <c r="I37" s="19" t="str">
        <f>Data!K36</f>
        <v>pe</v>
      </c>
      <c r="J37" s="19" t="s">
        <v>146</v>
      </c>
      <c r="K37" s="22">
        <v>3</v>
      </c>
      <c r="L37" s="22" t="str">
        <f>Data!U36</f>
        <v>simmo</v>
      </c>
      <c r="M37" s="19" t="s">
        <v>212</v>
      </c>
      <c r="N37" s="19">
        <f>VLOOKUP(B37,raw_read_counts!A:B,2,FALSE)</f>
        <v>4207871</v>
      </c>
      <c r="O37" s="19">
        <f>VLOOKUP(B37,trimmo_read_counts!A:B,2,FALSE)</f>
        <v>3543827</v>
      </c>
      <c r="P37" s="19">
        <f>VLOOKUP(B37,al_read_counts!A:B,2,FALSE)</f>
        <v>3148445</v>
      </c>
      <c r="R37" s="19" t="s">
        <v>251</v>
      </c>
      <c r="S37" s="19" t="s">
        <v>251</v>
      </c>
    </row>
    <row r="38" spans="1:19" x14ac:dyDescent="0.25">
      <c r="A38" s="27" t="str">
        <f>VLOOKUP(L38,vlook!$A$1:$B$6,2,FALSE)</f>
        <v>M. simmonsi</v>
      </c>
      <c r="B38" s="19" t="str">
        <f>Data!A37</f>
        <v>ZAH2</v>
      </c>
      <c r="C38" s="19" t="str">
        <f>Data!C37</f>
        <v>Zahamena</v>
      </c>
      <c r="D38" s="22" t="str">
        <f>Data!E37</f>
        <v>na</v>
      </c>
      <c r="E38" s="23">
        <f>Data!F37</f>
        <v>-17.489166666666666</v>
      </c>
      <c r="F38" s="23">
        <f>Data!G37</f>
        <v>48.74722222222222</v>
      </c>
      <c r="G38" s="19" t="str">
        <f>Data!H37</f>
        <v>Omaha</v>
      </c>
      <c r="H38" s="19" t="str">
        <f>Data!I37</f>
        <v>na</v>
      </c>
      <c r="I38" s="19" t="str">
        <f>Data!K37</f>
        <v>pe</v>
      </c>
      <c r="J38" s="19" t="s">
        <v>146</v>
      </c>
      <c r="K38" s="22">
        <v>3</v>
      </c>
      <c r="L38" s="22" t="str">
        <f>Data!U37</f>
        <v>simmo</v>
      </c>
      <c r="M38" s="19" t="s">
        <v>212</v>
      </c>
      <c r="N38" s="19">
        <f>VLOOKUP(B38,raw_read_counts!A:B,2,FALSE)</f>
        <v>2702412</v>
      </c>
      <c r="O38" s="19">
        <f>VLOOKUP(B38,trimmo_read_counts!A:B,2,FALSE)</f>
        <v>2273770</v>
      </c>
      <c r="P38" s="19">
        <f>VLOOKUP(B38,al_read_counts!A:B,2,FALSE)</f>
        <v>2030514</v>
      </c>
      <c r="R38" s="19" t="s">
        <v>251</v>
      </c>
      <c r="S38" s="19" t="s">
        <v>251</v>
      </c>
    </row>
    <row r="39" spans="1:19" x14ac:dyDescent="0.25">
      <c r="A39" s="27" t="str">
        <f>VLOOKUP(L39,vlook!$A$1:$B$6,2,FALSE)</f>
        <v>M. simmonsi</v>
      </c>
      <c r="B39" s="19" t="str">
        <f>Data!A38</f>
        <v>ZAH5</v>
      </c>
      <c r="C39" s="19" t="str">
        <f>Data!C38</f>
        <v>Zahamena</v>
      </c>
      <c r="D39" s="22" t="str">
        <f>Data!E38</f>
        <v>na</v>
      </c>
      <c r="E39" s="23">
        <f>Data!F38</f>
        <v>-17.489166666666666</v>
      </c>
      <c r="F39" s="23">
        <f>Data!G38</f>
        <v>48.74722222222222</v>
      </c>
      <c r="G39" s="19" t="str">
        <f>Data!H38</f>
        <v>Omaha</v>
      </c>
      <c r="H39" s="19" t="str">
        <f>Data!I38</f>
        <v>na</v>
      </c>
      <c r="I39" s="19" t="str">
        <f>Data!K38</f>
        <v>pe</v>
      </c>
      <c r="J39" s="19" t="s">
        <v>146</v>
      </c>
      <c r="K39" s="22">
        <v>3</v>
      </c>
      <c r="L39" s="22" t="str">
        <f>Data!U38</f>
        <v>simmo</v>
      </c>
      <c r="M39" s="19" t="s">
        <v>212</v>
      </c>
      <c r="N39" s="19">
        <f>VLOOKUP(B39,raw_read_counts!A:B,2,FALSE)</f>
        <v>2530007</v>
      </c>
      <c r="O39" s="19">
        <f>VLOOKUP(B39,trimmo_read_counts!A:B,2,FALSE)</f>
        <v>2133137</v>
      </c>
      <c r="P39" s="19">
        <f>VLOOKUP(B39,al_read_counts!A:B,2,FALSE)</f>
        <v>1913048</v>
      </c>
      <c r="R39" s="19" t="s">
        <v>251</v>
      </c>
    </row>
    <row r="40" spans="1:19" x14ac:dyDescent="0.25">
      <c r="A40" s="27" t="str">
        <f>VLOOKUP(L40,vlook!$A$1:$B$6,2,FALSE)</f>
        <v>M. simmonsi</v>
      </c>
      <c r="B40" s="19" t="str">
        <f>Data!A39</f>
        <v>A01_2014</v>
      </c>
      <c r="C40" s="19" t="str">
        <f>Data!C39</f>
        <v>Ambodiriana</v>
      </c>
      <c r="D40" s="22" t="str">
        <f>Data!E39</f>
        <v>F</v>
      </c>
      <c r="E40" s="23">
        <f>Data!F39</f>
        <v>-16.67490746</v>
      </c>
      <c r="F40" s="23">
        <f>Data!G39</f>
        <v>49.70225765</v>
      </c>
      <c r="G40" s="19" t="str">
        <f>Data!H39</f>
        <v>IGC-EDB</v>
      </c>
      <c r="H40" s="19" t="str">
        <f>Data!I39</f>
        <v>AlexMiller</v>
      </c>
      <c r="I40" s="19" t="str">
        <f>Data!K39</f>
        <v>pe</v>
      </c>
      <c r="J40" s="19" t="s">
        <v>147</v>
      </c>
      <c r="K40" s="22">
        <v>2</v>
      </c>
      <c r="L40" s="22" t="str">
        <f>Data!U39</f>
        <v>simmo</v>
      </c>
      <c r="M40" s="19" t="s">
        <v>210</v>
      </c>
      <c r="N40" s="19">
        <f>VLOOKUP(B40,raw_read_counts!A:B,2,FALSE)</f>
        <v>3675792</v>
      </c>
      <c r="O40" s="19">
        <f>VLOOKUP(B40,trimmo_read_counts!A:B,2,FALSE)</f>
        <v>3398310</v>
      </c>
      <c r="P40" s="19">
        <f>VLOOKUP(B40,al_read_counts!A:B,2,FALSE)</f>
        <v>3861686</v>
      </c>
      <c r="R40" s="19" t="s">
        <v>251</v>
      </c>
    </row>
    <row r="41" spans="1:19" x14ac:dyDescent="0.25">
      <c r="A41" s="27" t="str">
        <f>VLOOKUP(L41,vlook!$A$1:$B$6,2,FALSE)</f>
        <v>M. simmonsi</v>
      </c>
      <c r="B41" s="19" t="str">
        <f>Data!A40</f>
        <v>A02_2014</v>
      </c>
      <c r="C41" s="19" t="str">
        <f>Data!C40</f>
        <v>Ambodiriana</v>
      </c>
      <c r="D41" s="22" t="str">
        <f>Data!E40</f>
        <v>F</v>
      </c>
      <c r="E41" s="23">
        <f>Data!F40</f>
        <v>-16.673121609999999</v>
      </c>
      <c r="F41" s="23">
        <f>Data!G40</f>
        <v>49.698892319999999</v>
      </c>
      <c r="G41" s="19" t="str">
        <f>Data!H40</f>
        <v>IGC-EDB</v>
      </c>
      <c r="H41" s="19" t="str">
        <f>Data!I40</f>
        <v>AlexMiller</v>
      </c>
      <c r="I41" s="19" t="str">
        <f>Data!K40</f>
        <v>pe</v>
      </c>
      <c r="J41" s="19" t="s">
        <v>147</v>
      </c>
      <c r="K41" s="22">
        <v>2</v>
      </c>
      <c r="L41" s="22" t="str">
        <f>Data!U40</f>
        <v>simmo</v>
      </c>
      <c r="M41" s="19" t="s">
        <v>210</v>
      </c>
      <c r="N41" s="19">
        <f>VLOOKUP(B41,raw_read_counts!A:B,2,FALSE)</f>
        <v>8295421</v>
      </c>
      <c r="O41" s="19">
        <f>VLOOKUP(B41,trimmo_read_counts!A:B,2,FALSE)</f>
        <v>7632606</v>
      </c>
      <c r="P41" s="19">
        <f>VLOOKUP(B41,al_read_counts!A:B,2,FALSE)</f>
        <v>8532150</v>
      </c>
      <c r="R41" s="19" t="s">
        <v>251</v>
      </c>
    </row>
    <row r="42" spans="1:19" x14ac:dyDescent="0.25">
      <c r="A42" s="27" t="str">
        <f>VLOOKUP(L42,vlook!$A$1:$B$6,2,FALSE)</f>
        <v>M. simmonsi</v>
      </c>
      <c r="B42" s="19" t="str">
        <f>Data!A41</f>
        <v>A03_2014</v>
      </c>
      <c r="C42" s="19" t="str">
        <f>Data!C41</f>
        <v>Ambodiriana</v>
      </c>
      <c r="D42" s="22" t="str">
        <f>Data!E41</f>
        <v>F</v>
      </c>
      <c r="E42" s="23">
        <f>Data!F41</f>
        <v>-16.674231120000002</v>
      </c>
      <c r="F42" s="23">
        <f>Data!G41</f>
        <v>49.701283009999997</v>
      </c>
      <c r="G42" s="19" t="str">
        <f>Data!H41</f>
        <v>IGC-EDB</v>
      </c>
      <c r="H42" s="19" t="str">
        <f>Data!I41</f>
        <v>AlexMiller</v>
      </c>
      <c r="I42" s="19" t="str">
        <f>Data!K41</f>
        <v>pe</v>
      </c>
      <c r="J42" s="19" t="s">
        <v>147</v>
      </c>
      <c r="K42" s="22">
        <v>2</v>
      </c>
      <c r="L42" s="22" t="str">
        <f>Data!U41</f>
        <v>simmo</v>
      </c>
      <c r="M42" s="19" t="s">
        <v>210</v>
      </c>
      <c r="N42" s="19">
        <f>VLOOKUP(B42,raw_read_counts!A:B,2,FALSE)</f>
        <v>5637669</v>
      </c>
      <c r="O42" s="19">
        <f>VLOOKUP(B42,trimmo_read_counts!A:B,2,FALSE)</f>
        <v>5210059</v>
      </c>
      <c r="P42" s="19">
        <f>VLOOKUP(B42,al_read_counts!A:B,2,FALSE)</f>
        <v>5818987</v>
      </c>
      <c r="R42" s="19" t="s">
        <v>251</v>
      </c>
      <c r="S42" s="19" t="s">
        <v>251</v>
      </c>
    </row>
    <row r="43" spans="1:19" x14ac:dyDescent="0.25">
      <c r="A43" s="27" t="str">
        <f>VLOOKUP(L43,vlook!$A$1:$B$6,2,FALSE)</f>
        <v>M. simmonsi</v>
      </c>
      <c r="B43" s="19" t="str">
        <f>Data!A42</f>
        <v>A08_2014</v>
      </c>
      <c r="C43" s="19" t="str">
        <f>Data!C42</f>
        <v>Ambodiriana</v>
      </c>
      <c r="D43" s="22" t="str">
        <f>Data!E42</f>
        <v>M</v>
      </c>
      <c r="E43" s="23">
        <f>Data!F42</f>
        <v>-16.673482450000002</v>
      </c>
      <c r="F43" s="23">
        <f>Data!G42</f>
        <v>49.700184810000003</v>
      </c>
      <c r="G43" s="19" t="str">
        <f>Data!H42</f>
        <v>IGC-EDB</v>
      </c>
      <c r="H43" s="19" t="str">
        <f>Data!I42</f>
        <v>AlexMiller</v>
      </c>
      <c r="I43" s="19" t="str">
        <f>Data!K42</f>
        <v>pe</v>
      </c>
      <c r="J43" s="19" t="s">
        <v>147</v>
      </c>
      <c r="K43" s="22">
        <v>2</v>
      </c>
      <c r="L43" s="22" t="str">
        <f>Data!U42</f>
        <v>simmo</v>
      </c>
      <c r="M43" s="19" t="s">
        <v>210</v>
      </c>
      <c r="N43" s="19">
        <f>VLOOKUP(B43,raw_read_counts!A:B,2,FALSE)</f>
        <v>2969215</v>
      </c>
      <c r="O43" s="19">
        <f>VLOOKUP(B43,trimmo_read_counts!A:B,2,FALSE)</f>
        <v>2710626</v>
      </c>
      <c r="P43" s="19">
        <f>VLOOKUP(B43,al_read_counts!A:B,2,FALSE)</f>
        <v>3347359</v>
      </c>
      <c r="R43" s="19" t="s">
        <v>251</v>
      </c>
      <c r="S43" s="19" t="s">
        <v>251</v>
      </c>
    </row>
    <row r="44" spans="1:19" x14ac:dyDescent="0.25">
      <c r="A44" s="27" t="str">
        <f>VLOOKUP(L44,vlook!$A$1:$B$6,2,FALSE)</f>
        <v>M. macarthuri</v>
      </c>
      <c r="B44" s="19" t="str">
        <f>Data!A43</f>
        <v>06-08_hely</v>
      </c>
      <c r="C44" s="19" t="str">
        <f>Data!C43</f>
        <v>Anjiahely</v>
      </c>
      <c r="D44" s="22" t="str">
        <f>Data!E43</f>
        <v>M</v>
      </c>
      <c r="E44" s="23">
        <f>Data!F43</f>
        <v>-15.4</v>
      </c>
      <c r="F44" s="23">
        <f>Data!G43</f>
        <v>49.483333333333334</v>
      </c>
      <c r="G44" s="19" t="str">
        <f>Data!H43</f>
        <v>Tiho</v>
      </c>
      <c r="H44" s="19" t="str">
        <f>Data!I43</f>
        <v>GERP</v>
      </c>
      <c r="I44" s="19" t="str">
        <f>Data!K43</f>
        <v>se</v>
      </c>
      <c r="J44" s="19" t="s">
        <v>145</v>
      </c>
      <c r="K44" s="22">
        <v>1</v>
      </c>
      <c r="L44" s="22" t="str">
        <f>Data!U43</f>
        <v>maca</v>
      </c>
      <c r="M44" s="19" t="s">
        <v>211</v>
      </c>
      <c r="N44" s="19">
        <f>VLOOKUP(B44,raw_read_counts!A:B,2,FALSE)</f>
        <v>3599276</v>
      </c>
      <c r="O44" s="19">
        <f>VLOOKUP(B44,trimmo_read_counts!A:B,2,FALSE)</f>
        <v>3553490</v>
      </c>
      <c r="P44" s="19">
        <f>VLOOKUP(B44,al_read_counts!A:B,2,FALSE)</f>
        <v>2214428</v>
      </c>
      <c r="R44" s="19" t="s">
        <v>251</v>
      </c>
      <c r="S44" s="19" t="s">
        <v>251</v>
      </c>
    </row>
    <row r="45" spans="1:19" x14ac:dyDescent="0.25">
      <c r="A45" s="27" t="str">
        <f>VLOOKUP(L45,vlook!$A$1:$B$6,2,FALSE)</f>
        <v>M. macarthuri</v>
      </c>
      <c r="B45" s="19" t="str">
        <f>Data!A44</f>
        <v>01-06_hely</v>
      </c>
      <c r="C45" s="19" t="str">
        <f>Data!C44</f>
        <v>Anjiahely</v>
      </c>
      <c r="D45" s="22" t="str">
        <f>Data!E44</f>
        <v>M</v>
      </c>
      <c r="E45" s="23">
        <f>Data!F44</f>
        <v>-15.4</v>
      </c>
      <c r="F45" s="23">
        <f>Data!G44</f>
        <v>49.483333333333334</v>
      </c>
      <c r="G45" s="19" t="str">
        <f>Data!H44</f>
        <v>Tiho</v>
      </c>
      <c r="H45" s="19" t="str">
        <f>Data!I44</f>
        <v>GERP</v>
      </c>
      <c r="I45" s="19" t="str">
        <f>Data!K44</f>
        <v>se</v>
      </c>
      <c r="J45" s="19" t="s">
        <v>145</v>
      </c>
      <c r="K45" s="22">
        <v>1</v>
      </c>
      <c r="L45" s="22" t="str">
        <f>Data!U44</f>
        <v>maca</v>
      </c>
      <c r="M45" s="19" t="s">
        <v>211</v>
      </c>
      <c r="N45" s="19">
        <f>VLOOKUP(B45,raw_read_counts!A:B,2,FALSE)</f>
        <v>3160436</v>
      </c>
      <c r="O45" s="19">
        <f>VLOOKUP(B45,trimmo_read_counts!A:B,2,FALSE)</f>
        <v>3119042</v>
      </c>
      <c r="P45" s="19">
        <f>VLOOKUP(B45,al_read_counts!A:B,2,FALSE)</f>
        <v>2354375</v>
      </c>
      <c r="R45" s="19" t="s">
        <v>251</v>
      </c>
    </row>
    <row r="46" spans="1:19" x14ac:dyDescent="0.25">
      <c r="A46" s="27" t="str">
        <f>VLOOKUP(L46,vlook!$A$1:$B$6,2,FALSE)</f>
        <v>M. macarthuri</v>
      </c>
      <c r="B46" s="19" t="str">
        <f>Data!A45</f>
        <v>01-07_hely</v>
      </c>
      <c r="C46" s="19" t="str">
        <f>Data!C45</f>
        <v>Anjiahely</v>
      </c>
      <c r="D46" s="22" t="str">
        <f>Data!E45</f>
        <v>F</v>
      </c>
      <c r="E46" s="23">
        <f>Data!F45</f>
        <v>-15.4</v>
      </c>
      <c r="F46" s="23">
        <f>Data!G45</f>
        <v>49.483333333333334</v>
      </c>
      <c r="G46" s="19" t="str">
        <f>Data!H45</f>
        <v>Tiho</v>
      </c>
      <c r="H46" s="19" t="str">
        <f>Data!I45</f>
        <v>GERP</v>
      </c>
      <c r="I46" s="19" t="str">
        <f>Data!K45</f>
        <v>se</v>
      </c>
      <c r="J46" s="19" t="s">
        <v>145</v>
      </c>
      <c r="K46" s="22">
        <v>1</v>
      </c>
      <c r="L46" s="22" t="str">
        <f>Data!U45</f>
        <v>maca</v>
      </c>
      <c r="M46" s="19" t="s">
        <v>211</v>
      </c>
      <c r="N46" s="19">
        <f>VLOOKUP(B46,raw_read_counts!A:B,2,FALSE)</f>
        <v>3005417</v>
      </c>
      <c r="O46" s="19">
        <f>VLOOKUP(B46,trimmo_read_counts!A:B,2,FALSE)</f>
        <v>2966694</v>
      </c>
      <c r="P46" s="19">
        <f>VLOOKUP(B46,al_read_counts!A:B,2,FALSE)</f>
        <v>2150694</v>
      </c>
      <c r="R46" s="19" t="s">
        <v>251</v>
      </c>
    </row>
    <row r="47" spans="1:19" x14ac:dyDescent="0.25">
      <c r="A47" s="27" t="str">
        <f>VLOOKUP(L47,vlook!$A$1:$B$6,2,FALSE)</f>
        <v>M. macarthuri</v>
      </c>
      <c r="B47" s="19" t="str">
        <f>Data!A46</f>
        <v>08-08_hely</v>
      </c>
      <c r="C47" s="19" t="str">
        <f>Data!C46</f>
        <v>Anjiahely</v>
      </c>
      <c r="D47" s="22" t="str">
        <f>Data!E46</f>
        <v>M</v>
      </c>
      <c r="E47" s="23">
        <f>Data!F46</f>
        <v>-15.4</v>
      </c>
      <c r="F47" s="23">
        <f>Data!G46</f>
        <v>49.483333333333334</v>
      </c>
      <c r="G47" s="19" t="str">
        <f>Data!H46</f>
        <v>Tiho</v>
      </c>
      <c r="H47" s="19" t="str">
        <f>Data!I46</f>
        <v>GERP</v>
      </c>
      <c r="I47" s="19" t="str">
        <f>Data!K46</f>
        <v>se</v>
      </c>
      <c r="J47" s="19" t="s">
        <v>145</v>
      </c>
      <c r="K47" s="22">
        <v>1</v>
      </c>
      <c r="L47" s="22" t="str">
        <f>Data!U46</f>
        <v>maca</v>
      </c>
      <c r="M47" s="19" t="s">
        <v>211</v>
      </c>
      <c r="N47" s="19">
        <f>VLOOKUP(B47,raw_read_counts!A:B,2,FALSE)</f>
        <v>3707388</v>
      </c>
      <c r="O47" s="19">
        <f>VLOOKUP(B47,trimmo_read_counts!A:B,2,FALSE)</f>
        <v>3652455</v>
      </c>
      <c r="P47" s="19">
        <f>VLOOKUP(B47,al_read_counts!A:B,2,FALSE)</f>
        <v>2527832</v>
      </c>
      <c r="R47" s="19" t="s">
        <v>251</v>
      </c>
      <c r="S47" s="19" t="s">
        <v>251</v>
      </c>
    </row>
    <row r="48" spans="1:19" x14ac:dyDescent="0.25">
      <c r="A48" s="27" t="str">
        <f>VLOOKUP(L48,vlook!$A$1:$B$6,2,FALSE)</f>
        <v>M. macarthuri</v>
      </c>
      <c r="B48" s="19" t="str">
        <f>Data!A47</f>
        <v>04-06_hely</v>
      </c>
      <c r="C48" s="19" t="str">
        <f>Data!C47</f>
        <v>Anjiahely</v>
      </c>
      <c r="D48" s="22" t="str">
        <f>Data!E47</f>
        <v>F</v>
      </c>
      <c r="E48" s="23">
        <f>Data!F47</f>
        <v>-15.4</v>
      </c>
      <c r="F48" s="23">
        <f>Data!G47</f>
        <v>49.483333333333334</v>
      </c>
      <c r="G48" s="19" t="str">
        <f>Data!H47</f>
        <v>Tiho</v>
      </c>
      <c r="H48" s="19" t="str">
        <f>Data!I47</f>
        <v>GERP</v>
      </c>
      <c r="I48" s="19" t="str">
        <f>Data!K47</f>
        <v>se</v>
      </c>
      <c r="J48" s="19" t="s">
        <v>145</v>
      </c>
      <c r="K48" s="22">
        <v>1</v>
      </c>
      <c r="L48" s="22" t="str">
        <f>Data!U47</f>
        <v>maca</v>
      </c>
      <c r="M48" s="19" t="s">
        <v>211</v>
      </c>
      <c r="N48" s="19">
        <f>VLOOKUP(B48,raw_read_counts!A:B,2,FALSE)</f>
        <v>3078601</v>
      </c>
      <c r="O48" s="19">
        <f>VLOOKUP(B48,trimmo_read_counts!A:B,2,FALSE)</f>
        <v>3039948</v>
      </c>
      <c r="P48" s="19">
        <f>VLOOKUP(B48,al_read_counts!A:B,2,FALSE)</f>
        <v>1940741</v>
      </c>
      <c r="R48" s="19" t="s">
        <v>251</v>
      </c>
    </row>
    <row r="49" spans="1:19" x14ac:dyDescent="0.25">
      <c r="A49" s="27" t="str">
        <f>VLOOKUP(L49,vlook!$A$1:$B$6,2,FALSE)</f>
        <v>M. macarthuri</v>
      </c>
      <c r="B49" s="19" t="str">
        <f>Data!A48</f>
        <v>03-13_hely</v>
      </c>
      <c r="C49" s="19" t="str">
        <f>Data!C48</f>
        <v>Anjiahely</v>
      </c>
      <c r="D49" s="22" t="str">
        <f>Data!E48</f>
        <v>F</v>
      </c>
      <c r="E49" s="23">
        <f>Data!F48</f>
        <v>-15.4</v>
      </c>
      <c r="F49" s="23">
        <f>Data!G48</f>
        <v>49.483333333333334</v>
      </c>
      <c r="G49" s="19" t="str">
        <f>Data!H48</f>
        <v>Tiho</v>
      </c>
      <c r="H49" s="19" t="str">
        <f>Data!I48</f>
        <v>GERP</v>
      </c>
      <c r="I49" s="19" t="str">
        <f>Data!K48</f>
        <v>se</v>
      </c>
      <c r="J49" s="19" t="s">
        <v>145</v>
      </c>
      <c r="K49" s="22">
        <v>1</v>
      </c>
      <c r="L49" s="22" t="str">
        <f>Data!U48</f>
        <v>maca</v>
      </c>
      <c r="M49" s="19" t="s">
        <v>211</v>
      </c>
      <c r="N49" s="19">
        <f>VLOOKUP(B49,raw_read_counts!A:B,2,FALSE)</f>
        <v>10306658</v>
      </c>
      <c r="O49" s="19">
        <f>VLOOKUP(B49,trimmo_read_counts!A:B,2,FALSE)</f>
        <v>10131692</v>
      </c>
      <c r="P49" s="19">
        <f>VLOOKUP(B49,al_read_counts!A:B,2,FALSE)</f>
        <v>949990</v>
      </c>
      <c r="R49" s="19" t="s">
        <v>251</v>
      </c>
    </row>
    <row r="50" spans="1:19" x14ac:dyDescent="0.25">
      <c r="A50" s="27" t="str">
        <f>VLOOKUP(L50,vlook!$A$1:$B$6,2,FALSE)</f>
        <v>M. lehilahytsara</v>
      </c>
      <c r="B50" s="19" t="str">
        <f>Data!A49</f>
        <v>JMR001</v>
      </c>
      <c r="C50" s="19" t="str">
        <f>Data!C49</f>
        <v>Riamalandy</v>
      </c>
      <c r="D50" s="22" t="str">
        <f>Data!E49</f>
        <v>na</v>
      </c>
      <c r="E50" s="23">
        <f>Data!F49</f>
        <v>-16.285</v>
      </c>
      <c r="F50" s="23">
        <f>Data!G49</f>
        <v>48.814999999999998</v>
      </c>
      <c r="G50" s="19" t="str">
        <f>Data!H49</f>
        <v>Duke</v>
      </c>
      <c r="H50" s="19" t="str">
        <f>Data!I49</f>
        <v>Jose</v>
      </c>
      <c r="I50" s="19" t="str">
        <f>Data!K49</f>
        <v>pe</v>
      </c>
      <c r="J50" s="19" t="s">
        <v>146</v>
      </c>
      <c r="K50" s="22">
        <v>3</v>
      </c>
      <c r="L50" s="22" t="str">
        <f>Data!U49</f>
        <v>lehi</v>
      </c>
      <c r="M50" s="19" t="s">
        <v>212</v>
      </c>
      <c r="N50" s="19">
        <f>VLOOKUP(B50,raw_read_counts!A:B,2,FALSE)</f>
        <v>2571555</v>
      </c>
      <c r="O50" s="19">
        <f>VLOOKUP(B50,trimmo_read_counts!A:B,2,FALSE)</f>
        <v>2328637</v>
      </c>
      <c r="P50" s="19">
        <f>VLOOKUP(B50,al_read_counts!A:B,2,FALSE)</f>
        <v>1855718</v>
      </c>
      <c r="R50" s="19" t="s">
        <v>251</v>
      </c>
      <c r="S50" s="19" t="s">
        <v>251</v>
      </c>
    </row>
    <row r="51" spans="1:19" x14ac:dyDescent="0.25">
      <c r="A51" s="27" t="str">
        <f>VLOOKUP(L51,vlook!$A$1:$B$6,2,FALSE)</f>
        <v>M. lehilahytsara</v>
      </c>
      <c r="B51" s="19" t="str">
        <f>Data!A50</f>
        <v>JMR002</v>
      </c>
      <c r="C51" s="19" t="str">
        <f>Data!C50</f>
        <v>Riamalandy</v>
      </c>
      <c r="D51" s="22" t="str">
        <f>Data!E50</f>
        <v>na</v>
      </c>
      <c r="E51" s="23">
        <f>Data!F50</f>
        <v>-16.285</v>
      </c>
      <c r="F51" s="23">
        <f>Data!G50</f>
        <v>48.814999999999998</v>
      </c>
      <c r="G51" s="19" t="str">
        <f>Data!H50</f>
        <v>Duke</v>
      </c>
      <c r="H51" s="19" t="str">
        <f>Data!I50</f>
        <v>Jose</v>
      </c>
      <c r="I51" s="19" t="str">
        <f>Data!K50</f>
        <v>pe</v>
      </c>
      <c r="J51" s="19" t="s">
        <v>146</v>
      </c>
      <c r="K51" s="22">
        <v>3</v>
      </c>
      <c r="L51" s="22" t="str">
        <f>Data!U50</f>
        <v>lehi</v>
      </c>
      <c r="M51" s="19" t="s">
        <v>212</v>
      </c>
      <c r="N51" s="19">
        <f>VLOOKUP(B51,raw_read_counts!A:B,2,FALSE)</f>
        <v>4747977</v>
      </c>
      <c r="O51" s="19">
        <f>VLOOKUP(B51,trimmo_read_counts!A:B,2,FALSE)</f>
        <v>4321507</v>
      </c>
      <c r="P51" s="19">
        <f>VLOOKUP(B51,al_read_counts!A:B,2,FALSE)</f>
        <v>2270653</v>
      </c>
      <c r="R51" s="19" t="s">
        <v>251</v>
      </c>
      <c r="S51" s="19" t="s">
        <v>251</v>
      </c>
    </row>
    <row r="52" spans="1:19" x14ac:dyDescent="0.25">
      <c r="A52" s="27" t="str">
        <f>VLOOKUP(L52,vlook!$A$1:$B$6,2,FALSE)</f>
        <v>M. macarthuri</v>
      </c>
      <c r="B52" s="19" t="str">
        <f>Data!A51</f>
        <v>05-08_hely</v>
      </c>
      <c r="C52" s="19" t="str">
        <f>Data!C51</f>
        <v>Anjiahely</v>
      </c>
      <c r="D52" s="22" t="str">
        <f>Data!E51</f>
        <v>M</v>
      </c>
      <c r="E52" s="23">
        <f>Data!F51</f>
        <v>-15.4</v>
      </c>
      <c r="F52" s="23">
        <f>Data!G51</f>
        <v>49.483333333333334</v>
      </c>
      <c r="G52" s="19" t="str">
        <f>Data!H51</f>
        <v>Tiho</v>
      </c>
      <c r="H52" s="19" t="str">
        <f>Data!I51</f>
        <v>GERP</v>
      </c>
      <c r="I52" s="19" t="str">
        <f>Data!K51</f>
        <v>se</v>
      </c>
      <c r="J52" s="19" t="s">
        <v>145</v>
      </c>
      <c r="K52" s="22">
        <v>1</v>
      </c>
      <c r="L52" s="22" t="str">
        <f>Data!U51</f>
        <v>maca</v>
      </c>
      <c r="M52" s="19" t="s">
        <v>211</v>
      </c>
      <c r="N52" s="19">
        <f>VLOOKUP(B52,raw_read_counts!A:B,2,FALSE)</f>
        <v>2586252</v>
      </c>
      <c r="O52" s="19">
        <f>VLOOKUP(B52,trimmo_read_counts!A:B,2,FALSE)</f>
        <v>2546047</v>
      </c>
      <c r="P52" s="19">
        <f>VLOOKUP(B52,al_read_counts!A:B,2,FALSE)</f>
        <v>1184515</v>
      </c>
      <c r="R52" s="19" t="s">
        <v>251</v>
      </c>
    </row>
    <row r="53" spans="1:19" x14ac:dyDescent="0.25">
      <c r="A53" s="27" t="str">
        <f>VLOOKUP(L53,vlook!$A$1:$B$6,2,FALSE)</f>
        <v>M. macarthuri</v>
      </c>
      <c r="B53" s="19" t="str">
        <f>Data!A52</f>
        <v>07-08_hely</v>
      </c>
      <c r="C53" s="19" t="str">
        <f>Data!C52</f>
        <v>Anjiahely</v>
      </c>
      <c r="D53" s="22" t="str">
        <f>Data!E52</f>
        <v>M</v>
      </c>
      <c r="E53" s="23">
        <f>Data!F52</f>
        <v>-15.4</v>
      </c>
      <c r="F53" s="23">
        <f>Data!G52</f>
        <v>49.483333333333334</v>
      </c>
      <c r="G53" s="19" t="str">
        <f>Data!H52</f>
        <v>Tiho</v>
      </c>
      <c r="H53" s="19" t="str">
        <f>Data!I52</f>
        <v>GERP</v>
      </c>
      <c r="I53" s="19" t="str">
        <f>Data!K52</f>
        <v>se</v>
      </c>
      <c r="J53" s="19" t="s">
        <v>145</v>
      </c>
      <c r="K53" s="22">
        <v>1</v>
      </c>
      <c r="L53" s="22" t="str">
        <f>Data!U52</f>
        <v>maca</v>
      </c>
      <c r="M53" s="19" t="s">
        <v>211</v>
      </c>
      <c r="N53" s="19">
        <f>VLOOKUP(B53,raw_read_counts!A:B,2,FALSE)</f>
        <v>5017680</v>
      </c>
      <c r="O53" s="19">
        <f>VLOOKUP(B53,trimmo_read_counts!A:B,2,FALSE)</f>
        <v>4940042</v>
      </c>
      <c r="P53" s="19">
        <f>VLOOKUP(B53,al_read_counts!A:B,2,FALSE)</f>
        <v>2073950</v>
      </c>
      <c r="R53" s="19" t="s">
        <v>251</v>
      </c>
      <c r="S53" s="19" t="s">
        <v>251</v>
      </c>
    </row>
    <row r="54" spans="1:19" x14ac:dyDescent="0.25">
      <c r="A54" s="27" t="str">
        <f>VLOOKUP(L54,vlook!$A$1:$B$6,2,FALSE)</f>
        <v>M. macarthuri</v>
      </c>
      <c r="B54" s="19" t="str">
        <f>Data!A53</f>
        <v>01-13_hely</v>
      </c>
      <c r="C54" s="19" t="str">
        <f>Data!C53</f>
        <v>Anjiahely</v>
      </c>
      <c r="D54" s="22" t="str">
        <f>Data!E53</f>
        <v>M</v>
      </c>
      <c r="E54" s="23">
        <f>Data!F53</f>
        <v>-15.4</v>
      </c>
      <c r="F54" s="23">
        <f>Data!G53</f>
        <v>49.483333333333334</v>
      </c>
      <c r="G54" s="19" t="str">
        <f>Data!H53</f>
        <v>Tiho</v>
      </c>
      <c r="H54" s="19" t="str">
        <f>Data!I53</f>
        <v>GERP</v>
      </c>
      <c r="I54" s="19" t="str">
        <f>Data!K53</f>
        <v>se</v>
      </c>
      <c r="J54" s="19" t="s">
        <v>145</v>
      </c>
      <c r="K54" s="22">
        <v>1</v>
      </c>
      <c r="L54" s="22" t="str">
        <f>Data!U53</f>
        <v>maca</v>
      </c>
      <c r="M54" s="19" t="s">
        <v>211</v>
      </c>
      <c r="N54" s="19">
        <f>VLOOKUP(B54,raw_read_counts!A:B,2,FALSE)</f>
        <v>10453406</v>
      </c>
      <c r="O54" s="19">
        <f>VLOOKUP(B54,trimmo_read_counts!A:B,2,FALSE)</f>
        <v>10260026</v>
      </c>
      <c r="P54" s="19">
        <f>VLOOKUP(B54,al_read_counts!A:B,2,FALSE)</f>
        <v>1217375</v>
      </c>
      <c r="R54" s="19" t="s">
        <v>251</v>
      </c>
    </row>
    <row r="55" spans="1:19" x14ac:dyDescent="0.25">
      <c r="A55" s="27" t="str">
        <f>VLOOKUP(L55,vlook!$A$1:$B$6,2,FALSE)</f>
        <v>M. macarthuri</v>
      </c>
      <c r="B55" s="19" t="str">
        <f>Data!A54</f>
        <v>04-13_hely</v>
      </c>
      <c r="C55" s="19" t="str">
        <f>Data!C54</f>
        <v>Anjiahely</v>
      </c>
      <c r="D55" s="22" t="str">
        <f>Data!E54</f>
        <v>F</v>
      </c>
      <c r="E55" s="23">
        <f>Data!F54</f>
        <v>-15.4</v>
      </c>
      <c r="F55" s="23">
        <f>Data!G54</f>
        <v>49.483333333333334</v>
      </c>
      <c r="G55" s="19" t="str">
        <f>Data!H54</f>
        <v>Tiho</v>
      </c>
      <c r="H55" s="19" t="str">
        <f>Data!I54</f>
        <v>GERP</v>
      </c>
      <c r="I55" s="19" t="str">
        <f>Data!K54</f>
        <v>se</v>
      </c>
      <c r="J55" s="19" t="s">
        <v>145</v>
      </c>
      <c r="K55" s="22">
        <v>1</v>
      </c>
      <c r="L55" s="22" t="str">
        <f>Data!U54</f>
        <v>maca</v>
      </c>
      <c r="M55" s="19" t="s">
        <v>211</v>
      </c>
      <c r="N55" s="19">
        <f>VLOOKUP(B55,raw_read_counts!A:B,2,FALSE)</f>
        <v>20407547</v>
      </c>
      <c r="O55" s="19">
        <f>VLOOKUP(B55,trimmo_read_counts!A:B,2,FALSE)</f>
        <v>20074691</v>
      </c>
      <c r="P55" s="19">
        <f>VLOOKUP(B55,al_read_counts!A:B,2,FALSE)</f>
        <v>3074515</v>
      </c>
      <c r="R55" s="19" t="s">
        <v>251</v>
      </c>
      <c r="S55" s="19" t="s">
        <v>251</v>
      </c>
    </row>
    <row r="56" spans="1:19" x14ac:dyDescent="0.25">
      <c r="A56" s="27" t="str">
        <f>VLOOKUP(L56,vlook!$A$1:$B$6,2,FALSE)</f>
        <v>M. jonahi</v>
      </c>
      <c r="B56" s="19" t="str">
        <f>Data!A55</f>
        <v>BD1</v>
      </c>
      <c r="C56" s="19" t="str">
        <f>Data!C55</f>
        <v>Antsiradrano</v>
      </c>
      <c r="D56" s="22" t="str">
        <f>Data!E55</f>
        <v>F</v>
      </c>
      <c r="E56" s="23">
        <f>Data!F55</f>
        <v>-16.183982</v>
      </c>
      <c r="F56" s="23">
        <f>Data!G55</f>
        <v>49.578397000000002</v>
      </c>
      <c r="G56" s="19" t="str">
        <f>Data!H55</f>
        <v>Tiho_Hi</v>
      </c>
      <c r="H56" s="19" t="str">
        <f>Data!I55</f>
        <v>D.Schüßler</v>
      </c>
      <c r="I56" s="19" t="str">
        <f>Data!K55</f>
        <v>pe</v>
      </c>
      <c r="J56" s="19" t="s">
        <v>146</v>
      </c>
      <c r="K56" s="22">
        <v>3</v>
      </c>
      <c r="L56" s="22" t="str">
        <f>Data!U55</f>
        <v>sp3</v>
      </c>
      <c r="M56" s="19" t="s">
        <v>212</v>
      </c>
      <c r="N56" s="19">
        <f>VLOOKUP(B56,raw_read_counts!A:B,2,FALSE)</f>
        <v>3563788</v>
      </c>
      <c r="O56" s="19">
        <f>VLOOKUP(B56,trimmo_read_counts!A:B,2,FALSE)</f>
        <v>2841626</v>
      </c>
      <c r="P56" s="19">
        <f>VLOOKUP(B56,al_read_counts!A:B,2,FALSE)</f>
        <v>4594343</v>
      </c>
      <c r="R56" s="19" t="s">
        <v>251</v>
      </c>
    </row>
    <row r="57" spans="1:19" s="41" customFormat="1" x14ac:dyDescent="0.25">
      <c r="A57" s="40" t="str">
        <f>VLOOKUP(L57,vlook!$A$1:$B$6,2,FALSE)</f>
        <v>M. jonahi</v>
      </c>
      <c r="B57" s="41" t="str">
        <f>Data!A56</f>
        <v>AB1</v>
      </c>
      <c r="C57" s="41" t="str">
        <f>Data!C56</f>
        <v>Antanambe</v>
      </c>
      <c r="D57" s="42" t="str">
        <f>Data!E56</f>
        <v>F</v>
      </c>
      <c r="E57" s="43">
        <f>Data!F56</f>
        <v>-16.455397999999999</v>
      </c>
      <c r="F57" s="43">
        <f>Data!G56</f>
        <v>49.804309000000003</v>
      </c>
      <c r="G57" s="41" t="str">
        <f>Data!H56</f>
        <v>Tiho_Hi</v>
      </c>
      <c r="H57" s="41" t="str">
        <f>Data!I56</f>
        <v>D.Schüßler</v>
      </c>
      <c r="I57" s="41" t="str">
        <f>Data!K56</f>
        <v>pe</v>
      </c>
      <c r="J57" s="41" t="s">
        <v>146</v>
      </c>
      <c r="K57" s="42">
        <v>3</v>
      </c>
      <c r="L57" s="42" t="str">
        <f>Data!U56</f>
        <v>sp3</v>
      </c>
      <c r="M57" s="41" t="s">
        <v>212</v>
      </c>
      <c r="N57" s="41">
        <f>VLOOKUP(B57,raw_read_counts!A:B,2,FALSE)</f>
        <v>228601</v>
      </c>
      <c r="O57" s="41">
        <f>VLOOKUP(B57,trimmo_read_counts!A:B,2,FALSE)</f>
        <v>181207</v>
      </c>
      <c r="P57" s="41">
        <f>VLOOKUP(B57,al_read_counts!A:B,2,FALSE)</f>
        <v>304570</v>
      </c>
      <c r="R57" s="41" t="s">
        <v>250</v>
      </c>
    </row>
    <row r="58" spans="1:19" s="41" customFormat="1" x14ac:dyDescent="0.25">
      <c r="A58" s="40" t="str">
        <f>VLOOKUP(L58,vlook!$A$1:$B$6,2,FALSE)</f>
        <v>M. jonahi</v>
      </c>
      <c r="B58" s="41" t="str">
        <f>Data!A57</f>
        <v>A34</v>
      </c>
      <c r="C58" s="41" t="str">
        <f>Data!C57</f>
        <v>Antanambe</v>
      </c>
      <c r="D58" s="42" t="str">
        <f>Data!E57</f>
        <v>M</v>
      </c>
      <c r="E58" s="43">
        <f>Data!F57</f>
        <v>-16.438016999999999</v>
      </c>
      <c r="F58" s="43">
        <f>Data!G57</f>
        <v>49.815103000000001</v>
      </c>
      <c r="G58" s="41" t="str">
        <f>Data!H57</f>
        <v>Tiho_Hi</v>
      </c>
      <c r="H58" s="41" t="str">
        <f>Data!I57</f>
        <v>D.Schüßler</v>
      </c>
      <c r="I58" s="41" t="str">
        <f>Data!K57</f>
        <v>pe</v>
      </c>
      <c r="J58" s="41" t="s">
        <v>146</v>
      </c>
      <c r="K58" s="42">
        <v>3</v>
      </c>
      <c r="L58" s="42" t="str">
        <f>Data!U57</f>
        <v>sp3</v>
      </c>
      <c r="M58" s="41" t="s">
        <v>212</v>
      </c>
      <c r="N58" s="41">
        <f>VLOOKUP(B58,raw_read_counts!A:B,2,FALSE)</f>
        <v>508326</v>
      </c>
      <c r="O58" s="41">
        <f>VLOOKUP(B58,trimmo_read_counts!A:B,2,FALSE)</f>
        <v>315046</v>
      </c>
      <c r="P58" s="41">
        <f>VLOOKUP(B58,al_read_counts!A:B,2,FALSE)</f>
        <v>465066</v>
      </c>
      <c r="R58" s="41" t="s">
        <v>250</v>
      </c>
    </row>
    <row r="59" spans="1:19" s="41" customFormat="1" x14ac:dyDescent="0.25">
      <c r="A59" s="40" t="str">
        <f>VLOOKUP(L59,vlook!$A$1:$B$6,2,FALSE)</f>
        <v>M. jonahi</v>
      </c>
      <c r="B59" s="41" t="str">
        <f>Data!A58</f>
        <v>BC1</v>
      </c>
      <c r="C59" s="41" t="str">
        <f>Data!C58</f>
        <v>Ambavala</v>
      </c>
      <c r="D59" s="42" t="str">
        <f>Data!E58</f>
        <v>F</v>
      </c>
      <c r="E59" s="43">
        <f>Data!F58</f>
        <v>-16.199763999999998</v>
      </c>
      <c r="F59" s="43">
        <f>Data!G58</f>
        <v>49.595655000000001</v>
      </c>
      <c r="G59" s="41" t="str">
        <f>Data!H58</f>
        <v>Tiho_Hi</v>
      </c>
      <c r="H59" s="41" t="str">
        <f>Data!I58</f>
        <v>D.Schüßler</v>
      </c>
      <c r="I59" s="41" t="str">
        <f>Data!K58</f>
        <v>pe</v>
      </c>
      <c r="J59" s="41" t="s">
        <v>146</v>
      </c>
      <c r="K59" s="42">
        <v>3</v>
      </c>
      <c r="L59" s="42" t="str">
        <f>Data!U58</f>
        <v>sp3</v>
      </c>
      <c r="M59" s="41" t="s">
        <v>212</v>
      </c>
      <c r="N59" s="41">
        <f>VLOOKUP(B59,raw_read_counts!A:B,2,FALSE)</f>
        <v>405266</v>
      </c>
      <c r="O59" s="41">
        <f>VLOOKUP(B59,trimmo_read_counts!A:B,2,FALSE)</f>
        <v>321720</v>
      </c>
      <c r="P59" s="41">
        <f>VLOOKUP(B59,al_read_counts!A:B,2,FALSE)</f>
        <v>539446</v>
      </c>
      <c r="R59" s="41" t="s">
        <v>250</v>
      </c>
    </row>
    <row r="60" spans="1:19" x14ac:dyDescent="0.25">
      <c r="A60" s="27" t="str">
        <f>VLOOKUP(L60,vlook!$A$1:$B$6,2,FALSE)</f>
        <v>M. jonahi</v>
      </c>
      <c r="B60" s="19" t="str">
        <f>Data!A59</f>
        <v>A23</v>
      </c>
      <c r="C60" s="19" t="str">
        <f>Data!C59</f>
        <v>Antanambe</v>
      </c>
      <c r="D60" s="22" t="str">
        <f>Data!E59</f>
        <v>M</v>
      </c>
      <c r="E60" s="23">
        <f>Data!F59</f>
        <v>-16.460173999999999</v>
      </c>
      <c r="F60" s="23">
        <f>Data!G59</f>
        <v>49.802750000000003</v>
      </c>
      <c r="G60" s="19" t="str">
        <f>Data!H59</f>
        <v>Tiho_Hi</v>
      </c>
      <c r="H60" s="19" t="str">
        <f>Data!I59</f>
        <v>D.Schüßler</v>
      </c>
      <c r="I60" s="19" t="str">
        <f>Data!K59</f>
        <v>pe</v>
      </c>
      <c r="J60" s="19" t="s">
        <v>146</v>
      </c>
      <c r="K60" s="22">
        <v>3</v>
      </c>
      <c r="L60" s="22" t="str">
        <f>Data!U59</f>
        <v>sp3</v>
      </c>
      <c r="M60" s="19" t="s">
        <v>212</v>
      </c>
      <c r="N60" s="19">
        <f>VLOOKUP(B60,raw_read_counts!A:B,2,FALSE)</f>
        <v>2454897</v>
      </c>
      <c r="O60" s="19">
        <f>VLOOKUP(B60,trimmo_read_counts!A:B,2,FALSE)</f>
        <v>1515372</v>
      </c>
      <c r="P60" s="19">
        <f>VLOOKUP(B60,al_read_counts!A:B,2,FALSE)</f>
        <v>2571714</v>
      </c>
      <c r="R60" s="19" t="s">
        <v>251</v>
      </c>
    </row>
    <row r="61" spans="1:19" x14ac:dyDescent="0.25">
      <c r="A61" s="27" t="str">
        <f>VLOOKUP(L61,vlook!$A$1:$B$6,2,FALSE)</f>
        <v>M. jonahi</v>
      </c>
      <c r="B61" s="19" t="str">
        <f>Data!A60</f>
        <v>B13</v>
      </c>
      <c r="C61" s="19" t="str">
        <f>Data!C60</f>
        <v>Ambavala</v>
      </c>
      <c r="D61" s="22" t="str">
        <f>Data!E60</f>
        <v>M</v>
      </c>
      <c r="E61" s="23">
        <f>Data!F60</f>
        <v>-16.202280999999999</v>
      </c>
      <c r="F61" s="23">
        <f>Data!G60</f>
        <v>49.588577999999998</v>
      </c>
      <c r="G61" s="19" t="str">
        <f>Data!H60</f>
        <v>Tiho_Hi</v>
      </c>
      <c r="H61" s="19" t="str">
        <f>Data!I60</f>
        <v>D.Schüßler</v>
      </c>
      <c r="I61" s="19" t="str">
        <f>Data!K60</f>
        <v>pe</v>
      </c>
      <c r="J61" s="19" t="s">
        <v>146</v>
      </c>
      <c r="K61" s="22">
        <v>3</v>
      </c>
      <c r="L61" s="22" t="str">
        <f>Data!U60</f>
        <v>sp3</v>
      </c>
      <c r="M61" s="19" t="s">
        <v>212</v>
      </c>
      <c r="N61" s="19">
        <f>VLOOKUP(B61,raw_read_counts!A:B,2,FALSE)</f>
        <v>3404409</v>
      </c>
      <c r="O61" s="19">
        <f>VLOOKUP(B61,trimmo_read_counts!A:B,2,FALSE)</f>
        <v>2733862</v>
      </c>
      <c r="P61" s="19">
        <f>VLOOKUP(B61,al_read_counts!A:B,2,FALSE)</f>
        <v>4510777</v>
      </c>
      <c r="R61" s="19" t="s">
        <v>251</v>
      </c>
    </row>
    <row r="62" spans="1:19" x14ac:dyDescent="0.25">
      <c r="A62" s="27" t="str">
        <f>VLOOKUP(L62,vlook!$A$1:$B$6,2,FALSE)</f>
        <v>M. jonahi</v>
      </c>
      <c r="B62" s="19" t="str">
        <f>Data!A61</f>
        <v>A13</v>
      </c>
      <c r="C62" s="19" t="str">
        <f>Data!C61</f>
        <v>Antanambe</v>
      </c>
      <c r="D62" s="22" t="str">
        <f>Data!E61</f>
        <v>M</v>
      </c>
      <c r="E62" s="23">
        <f>Data!F61</f>
        <v>-16.455200999999999</v>
      </c>
      <c r="F62" s="23">
        <f>Data!G61</f>
        <v>49.804036000000004</v>
      </c>
      <c r="G62" s="19" t="str">
        <f>Data!H61</f>
        <v>Tiho_Hi</v>
      </c>
      <c r="H62" s="19" t="str">
        <f>Data!I61</f>
        <v>D.Schüßler</v>
      </c>
      <c r="I62" s="19" t="str">
        <f>Data!K61</f>
        <v>pe</v>
      </c>
      <c r="J62" s="19" t="s">
        <v>146</v>
      </c>
      <c r="K62" s="22">
        <v>3</v>
      </c>
      <c r="L62" s="22" t="str">
        <f>Data!U61</f>
        <v>sp3</v>
      </c>
      <c r="M62" s="19" t="s">
        <v>212</v>
      </c>
      <c r="N62" s="19">
        <f>VLOOKUP(B62,raw_read_counts!A:B,2,FALSE)</f>
        <v>953202</v>
      </c>
      <c r="O62" s="19">
        <f>VLOOKUP(B62,trimmo_read_counts!A:B,2,FALSE)</f>
        <v>745293</v>
      </c>
      <c r="P62" s="19">
        <f>VLOOKUP(B62,al_read_counts!A:B,2,FALSE)</f>
        <v>1143893</v>
      </c>
      <c r="R62" s="19" t="s">
        <v>251</v>
      </c>
    </row>
    <row r="63" spans="1:19" x14ac:dyDescent="0.25">
      <c r="A63" s="27" t="str">
        <f>VLOOKUP(L63,vlook!$A$1:$B$6,2,FALSE)</f>
        <v>M. jonahi</v>
      </c>
      <c r="B63" s="19" t="str">
        <f>Data!A62</f>
        <v>A12</v>
      </c>
      <c r="C63" s="19" t="str">
        <f>Data!C62</f>
        <v>Antanambe</v>
      </c>
      <c r="D63" s="22" t="str">
        <f>Data!E62</f>
        <v>M</v>
      </c>
      <c r="E63" s="23">
        <f>Data!F62</f>
        <v>-16.452300999999999</v>
      </c>
      <c r="F63" s="23">
        <f>Data!G62</f>
        <v>49.796540999999998</v>
      </c>
      <c r="G63" s="19" t="str">
        <f>Data!H62</f>
        <v>Tiho_Hi</v>
      </c>
      <c r="H63" s="19" t="str">
        <f>Data!I62</f>
        <v>D.Schüßler</v>
      </c>
      <c r="I63" s="19" t="str">
        <f>Data!K62</f>
        <v>pe</v>
      </c>
      <c r="J63" s="19" t="s">
        <v>146</v>
      </c>
      <c r="K63" s="22">
        <v>3</v>
      </c>
      <c r="L63" s="22" t="str">
        <f>Data!U62</f>
        <v>sp3</v>
      </c>
      <c r="M63" s="19" t="s">
        <v>212</v>
      </c>
      <c r="N63" s="19">
        <f>VLOOKUP(B63,raw_read_counts!A:B,2,FALSE)</f>
        <v>2865593</v>
      </c>
      <c r="O63" s="19">
        <f>VLOOKUP(B63,trimmo_read_counts!A:B,2,FALSE)</f>
        <v>2281655</v>
      </c>
      <c r="P63" s="19">
        <f>VLOOKUP(B63,al_read_counts!A:B,2,FALSE)</f>
        <v>3713870</v>
      </c>
      <c r="R63" s="19" t="s">
        <v>251</v>
      </c>
      <c r="S63" s="19" t="s">
        <v>251</v>
      </c>
    </row>
    <row r="64" spans="1:19" x14ac:dyDescent="0.25">
      <c r="A64" s="27" t="str">
        <f>VLOOKUP(L64,vlook!$A$1:$B$6,2,FALSE)</f>
        <v>M. jonahi</v>
      </c>
      <c r="B64" s="19" t="str">
        <f>Data!A63</f>
        <v>A24</v>
      </c>
      <c r="C64" s="19" t="str">
        <f>Data!C63</f>
        <v>Antanambe</v>
      </c>
      <c r="D64" s="22" t="str">
        <f>Data!E63</f>
        <v>M</v>
      </c>
      <c r="E64" s="23">
        <f>Data!F63</f>
        <v>-16.458787000000001</v>
      </c>
      <c r="F64" s="23">
        <f>Data!G63</f>
        <v>49.802889</v>
      </c>
      <c r="G64" s="19" t="str">
        <f>Data!H63</f>
        <v>Tiho_Hi</v>
      </c>
      <c r="H64" s="19" t="str">
        <f>Data!I63</f>
        <v>D.Schüßler</v>
      </c>
      <c r="I64" s="19" t="str">
        <f>Data!K63</f>
        <v>pe</v>
      </c>
      <c r="J64" s="19" t="s">
        <v>146</v>
      </c>
      <c r="K64" s="22">
        <v>3</v>
      </c>
      <c r="L64" s="22" t="str">
        <f>Data!U63</f>
        <v>sp3</v>
      </c>
      <c r="M64" s="19" t="s">
        <v>212</v>
      </c>
      <c r="N64" s="19">
        <f>VLOOKUP(B64,raw_read_counts!A:B,2,FALSE)</f>
        <v>2220340</v>
      </c>
      <c r="O64" s="19">
        <f>VLOOKUP(B64,trimmo_read_counts!A:B,2,FALSE)</f>
        <v>1769809</v>
      </c>
      <c r="P64" s="19">
        <f>VLOOKUP(B64,al_read_counts!A:B,2,FALSE)</f>
        <v>2761483</v>
      </c>
      <c r="R64" s="19" t="s">
        <v>251</v>
      </c>
    </row>
    <row r="65" spans="1:19" x14ac:dyDescent="0.25">
      <c r="A65" s="27" t="str">
        <f>VLOOKUP(L65,vlook!$A$1:$B$6,2,FALSE)</f>
        <v>M. murinus</v>
      </c>
      <c r="B65" s="19" t="str">
        <f>Data!A64</f>
        <v>RMR45</v>
      </c>
      <c r="C65" s="19" t="str">
        <f>Data!C64</f>
        <v>Andranomena</v>
      </c>
      <c r="D65" s="22" t="str">
        <f>Data!E64</f>
        <v>na</v>
      </c>
      <c r="E65" s="23">
        <f>Data!F64</f>
        <v>-20.149999999999999</v>
      </c>
      <c r="F65" s="23">
        <f>Data!G64</f>
        <v>44.55</v>
      </c>
      <c r="G65" s="19" t="str">
        <f>Data!H64</f>
        <v>Duke</v>
      </c>
      <c r="H65" s="19" t="str">
        <f>Data!I64</f>
        <v>Rodin</v>
      </c>
      <c r="I65" s="19" t="str">
        <f>Data!K64</f>
        <v>pe</v>
      </c>
      <c r="J65" s="19" t="s">
        <v>146</v>
      </c>
      <c r="K65" s="22">
        <v>4</v>
      </c>
      <c r="L65" s="22" t="str">
        <f>Data!U64</f>
        <v>mur</v>
      </c>
      <c r="M65" s="19" t="s">
        <v>212</v>
      </c>
      <c r="N65" s="19">
        <f>VLOOKUP(B65,raw_read_counts!A:B,2,FALSE)</f>
        <v>3943733</v>
      </c>
      <c r="O65" s="19">
        <f>VLOOKUP(B65,trimmo_read_counts!A:B,2,FALSE)</f>
        <v>3618595</v>
      </c>
      <c r="P65" s="19">
        <f>VLOOKUP(B65,al_read_counts!A:B,2,FALSE)</f>
        <v>2726236</v>
      </c>
      <c r="R65" s="19" t="s">
        <v>251</v>
      </c>
      <c r="S65" s="19" t="s">
        <v>251</v>
      </c>
    </row>
    <row r="66" spans="1:19" x14ac:dyDescent="0.25">
      <c r="A66" s="27" t="str">
        <f>VLOOKUP(L66,vlook!$A$1:$B$6,2,FALSE)</f>
        <v>M. murinus</v>
      </c>
      <c r="B66" s="19" t="str">
        <f>Data!A65</f>
        <v>RMR44</v>
      </c>
      <c r="C66" s="19" t="str">
        <f>Data!C65</f>
        <v>Andranomena</v>
      </c>
      <c r="D66" s="22" t="str">
        <f>Data!E65</f>
        <v>na</v>
      </c>
      <c r="E66" s="23">
        <f>Data!F65</f>
        <v>-20.149999999999999</v>
      </c>
      <c r="F66" s="23">
        <f>Data!G65</f>
        <v>44.55</v>
      </c>
      <c r="G66" s="19" t="str">
        <f>Data!H65</f>
        <v>Duke</v>
      </c>
      <c r="H66" s="19" t="str">
        <f>Data!I65</f>
        <v>Rodin</v>
      </c>
      <c r="I66" s="19" t="str">
        <f>Data!K65</f>
        <v>pe</v>
      </c>
      <c r="J66" s="19" t="s">
        <v>146</v>
      </c>
      <c r="K66" s="22">
        <v>5</v>
      </c>
      <c r="L66" s="22" t="str">
        <f>Data!U65</f>
        <v>mur</v>
      </c>
      <c r="M66" s="19" t="s">
        <v>212</v>
      </c>
      <c r="N66" s="19">
        <f>VLOOKUP(B66,raw_read_counts!A:B,2,FALSE)</f>
        <v>4846489</v>
      </c>
      <c r="O66" s="19">
        <f>VLOOKUP(B66,trimmo_read_counts!A:B,2,FALSE)</f>
        <v>4240051</v>
      </c>
      <c r="P66" s="19">
        <f>VLOOKUP(B66,al_read_counts!A:B,2,FALSE)</f>
        <v>3487487</v>
      </c>
      <c r="R66" s="19" t="s">
        <v>251</v>
      </c>
      <c r="S66" s="19" t="s">
        <v>251</v>
      </c>
    </row>
    <row r="67" spans="1:19" x14ac:dyDescent="0.25">
      <c r="A67" s="27" t="str">
        <f>VLOOKUP(L67,vlook!$A$1:$B$6,2,FALSE)</f>
        <v>M. murinus</v>
      </c>
      <c r="B67" s="19" t="str">
        <f>Data!A66</f>
        <v>RMR49</v>
      </c>
      <c r="C67" s="19" t="str">
        <f>Data!C66</f>
        <v>Andranomena</v>
      </c>
      <c r="D67" s="22" t="str">
        <f>Data!E66</f>
        <v>na</v>
      </c>
      <c r="E67" s="23">
        <f>Data!F66</f>
        <v>-20.149999999999999</v>
      </c>
      <c r="F67" s="23">
        <f>Data!G66</f>
        <v>44.55</v>
      </c>
      <c r="G67" s="19" t="str">
        <f>Data!H66</f>
        <v>Duke</v>
      </c>
      <c r="H67" s="19" t="str">
        <f>Data!I66</f>
        <v>Rodin</v>
      </c>
      <c r="I67" s="19" t="str">
        <f>Data!K66</f>
        <v>pe</v>
      </c>
      <c r="J67" s="19" t="s">
        <v>146</v>
      </c>
      <c r="K67" s="22">
        <v>6</v>
      </c>
      <c r="L67" s="22" t="str">
        <f>Data!U66</f>
        <v>mur</v>
      </c>
      <c r="M67" s="19" t="s">
        <v>212</v>
      </c>
      <c r="N67" s="19">
        <f>VLOOKUP(B67,raw_read_counts!A:B,2,FALSE)</f>
        <v>6939885</v>
      </c>
      <c r="O67" s="19">
        <f>VLOOKUP(B67,trimmo_read_counts!A:B,2,FALSE)</f>
        <v>6328925</v>
      </c>
      <c r="P67" s="19">
        <f>VLOOKUP(B67,al_read_counts!A:B,2,FALSE)</f>
        <v>3673905</v>
      </c>
      <c r="R67" s="19" t="s">
        <v>251</v>
      </c>
    </row>
  </sheetData>
  <autoFilter ref="A2:S67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" sqref="B2:D22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9.28515625" bestFit="1" customWidth="1"/>
    <col min="4" max="4" width="8.5703125" bestFit="1" customWidth="1"/>
    <col min="5" max="5" width="9" bestFit="1" customWidth="1"/>
    <col min="6" max="6" width="10.5703125" bestFit="1" customWidth="1"/>
    <col min="7" max="7" width="13.140625" bestFit="1" customWidth="1"/>
    <col min="8" max="8" width="11.140625" bestFit="1" customWidth="1"/>
    <col min="9" max="9" width="14.85546875" bestFit="1" customWidth="1"/>
  </cols>
  <sheetData>
    <row r="1" spans="1:10" x14ac:dyDescent="0.25">
      <c r="A1" t="s">
        <v>58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</row>
    <row r="2" spans="1:10" x14ac:dyDescent="0.25">
      <c r="A2" t="s">
        <v>225</v>
      </c>
      <c r="B2" t="s">
        <v>88</v>
      </c>
      <c r="C2">
        <v>2571555</v>
      </c>
      <c r="D2">
        <v>2328637</v>
      </c>
      <c r="E2">
        <v>6486301</v>
      </c>
      <c r="F2">
        <v>3136764</v>
      </c>
      <c r="G2">
        <v>2859212</v>
      </c>
      <c r="H2">
        <v>1855718</v>
      </c>
      <c r="I2">
        <v>1810650</v>
      </c>
      <c r="J2" t="str">
        <f>VLOOKUP(A2,[1]compact_version!$A$1:$L$289,2,FALSE)</f>
        <v>JMR001</v>
      </c>
    </row>
    <row r="3" spans="1:10" x14ac:dyDescent="0.25">
      <c r="A3" t="s">
        <v>226</v>
      </c>
      <c r="B3" t="s">
        <v>91</v>
      </c>
      <c r="C3">
        <v>4747977</v>
      </c>
      <c r="D3">
        <v>4321507</v>
      </c>
      <c r="E3">
        <v>9747964</v>
      </c>
      <c r="F3">
        <v>4770014</v>
      </c>
      <c r="G3">
        <v>4446172</v>
      </c>
      <c r="H3">
        <v>2270653</v>
      </c>
      <c r="I3">
        <v>2239113</v>
      </c>
      <c r="J3" t="str">
        <f>VLOOKUP(A3,[1]compact_version!$A$1:$L$289,2,FALSE)</f>
        <v>JMR002</v>
      </c>
    </row>
    <row r="4" spans="1:10" x14ac:dyDescent="0.25">
      <c r="A4" t="s">
        <v>227</v>
      </c>
      <c r="B4" t="s">
        <v>0</v>
      </c>
      <c r="C4">
        <v>3989897</v>
      </c>
      <c r="D4">
        <v>3628125</v>
      </c>
      <c r="E4">
        <v>7422296</v>
      </c>
      <c r="F4">
        <v>4100741</v>
      </c>
      <c r="G4">
        <v>3992190</v>
      </c>
      <c r="H4">
        <v>2224004</v>
      </c>
      <c r="I4">
        <v>2145626</v>
      </c>
      <c r="J4" t="str">
        <f>VLOOKUP(A4,[1]compact_version!$A$1:$L$289,2,FALSE)</f>
        <v>MBB012</v>
      </c>
    </row>
    <row r="5" spans="1:10" x14ac:dyDescent="0.25">
      <c r="A5" t="s">
        <v>228</v>
      </c>
      <c r="B5" t="s">
        <v>1</v>
      </c>
      <c r="C5">
        <v>5024025</v>
      </c>
      <c r="D5">
        <v>4583603</v>
      </c>
      <c r="E5">
        <v>8924008</v>
      </c>
      <c r="F5">
        <v>4837123</v>
      </c>
      <c r="G5">
        <v>4718149</v>
      </c>
      <c r="H5">
        <v>2393541</v>
      </c>
      <c r="I5">
        <v>2310280</v>
      </c>
      <c r="J5" t="str">
        <f>VLOOKUP(A5,[1]compact_version!$A$1:$L$289,2,FALSE)</f>
        <v>MBB013</v>
      </c>
    </row>
    <row r="6" spans="1:10" x14ac:dyDescent="0.25">
      <c r="A6" t="s">
        <v>229</v>
      </c>
      <c r="B6" t="s">
        <v>2</v>
      </c>
      <c r="C6">
        <v>1216309</v>
      </c>
      <c r="D6">
        <v>1075332</v>
      </c>
      <c r="E6">
        <v>2706930</v>
      </c>
      <c r="F6">
        <v>1468551</v>
      </c>
      <c r="G6">
        <v>1423942</v>
      </c>
      <c r="H6">
        <v>889742</v>
      </c>
      <c r="I6">
        <v>861818</v>
      </c>
      <c r="J6" t="str">
        <f>VLOOKUP(A6,[1]compact_version!$A$1:$L$289,2,FALSE)</f>
        <v>MBB014</v>
      </c>
    </row>
    <row r="7" spans="1:10" x14ac:dyDescent="0.25">
      <c r="A7" t="s">
        <v>230</v>
      </c>
      <c r="B7" t="s">
        <v>3</v>
      </c>
      <c r="C7">
        <v>4899410</v>
      </c>
      <c r="D7">
        <v>4476100</v>
      </c>
      <c r="E7">
        <v>8708949</v>
      </c>
      <c r="F7">
        <v>4771972</v>
      </c>
      <c r="G7">
        <v>4650570</v>
      </c>
      <c r="H7">
        <v>2379353</v>
      </c>
      <c r="I7">
        <v>2306139</v>
      </c>
      <c r="J7" t="str">
        <f>VLOOKUP(A7,[1]compact_version!$A$1:$L$289,2,FALSE)</f>
        <v>MBB016</v>
      </c>
    </row>
    <row r="8" spans="1:10" x14ac:dyDescent="0.25">
      <c r="A8" t="s">
        <v>231</v>
      </c>
      <c r="B8" t="s">
        <v>4</v>
      </c>
      <c r="C8">
        <v>2296189</v>
      </c>
      <c r="D8">
        <v>2098060</v>
      </c>
      <c r="E8">
        <v>4216997</v>
      </c>
      <c r="F8">
        <v>2385335</v>
      </c>
      <c r="G8">
        <v>2326355</v>
      </c>
      <c r="H8">
        <v>1311124</v>
      </c>
      <c r="I8">
        <v>1272198</v>
      </c>
      <c r="J8" t="str">
        <f>VLOOKUP(A8,[1]compact_version!$A$1:$L$289,2,FALSE)</f>
        <v>MBB005</v>
      </c>
    </row>
    <row r="9" spans="1:10" x14ac:dyDescent="0.25">
      <c r="A9" t="s">
        <v>232</v>
      </c>
      <c r="B9" t="s">
        <v>5</v>
      </c>
      <c r="C9">
        <v>5101361</v>
      </c>
      <c r="D9">
        <v>4708894</v>
      </c>
      <c r="E9">
        <v>9933246</v>
      </c>
      <c r="F9">
        <v>5427585</v>
      </c>
      <c r="G9">
        <v>5212520</v>
      </c>
      <c r="H9">
        <v>3087586</v>
      </c>
      <c r="I9">
        <v>3016266</v>
      </c>
      <c r="J9" t="str">
        <f>VLOOKUP(A9,[1]compact_version!$A$1:$L$289,2,FALSE)</f>
        <v>RMR186</v>
      </c>
    </row>
    <row r="10" spans="1:10" x14ac:dyDescent="0.25">
      <c r="A10" t="s">
        <v>233</v>
      </c>
      <c r="B10" t="s">
        <v>6</v>
      </c>
      <c r="C10">
        <v>5221072</v>
      </c>
      <c r="D10">
        <v>4832715</v>
      </c>
      <c r="E10">
        <v>9270957</v>
      </c>
      <c r="F10">
        <v>4889865</v>
      </c>
      <c r="G10">
        <v>4689417</v>
      </c>
      <c r="H10">
        <v>3046439</v>
      </c>
      <c r="I10">
        <v>2969510</v>
      </c>
      <c r="J10" t="str">
        <f>VLOOKUP(A10,[1]compact_version!$A$1:$L$289,2,FALSE)</f>
        <v>RMR187</v>
      </c>
    </row>
    <row r="11" spans="1:10" x14ac:dyDescent="0.25">
      <c r="A11" t="s">
        <v>234</v>
      </c>
      <c r="B11" t="s">
        <v>160</v>
      </c>
      <c r="C11">
        <v>4846489</v>
      </c>
      <c r="D11">
        <v>4240051</v>
      </c>
      <c r="E11">
        <v>12038475</v>
      </c>
      <c r="F11">
        <v>5915056</v>
      </c>
      <c r="G11">
        <v>5751422</v>
      </c>
      <c r="H11">
        <v>3487487</v>
      </c>
      <c r="I11">
        <v>3445606</v>
      </c>
      <c r="J11" t="str">
        <f>VLOOKUP(A11,[1]compact_version!$A$1:$L$289,2,FALSE)</f>
        <v>RMR44</v>
      </c>
    </row>
    <row r="12" spans="1:10" x14ac:dyDescent="0.25">
      <c r="A12" t="s">
        <v>235</v>
      </c>
      <c r="B12" t="s">
        <v>157</v>
      </c>
      <c r="C12">
        <v>3943733</v>
      </c>
      <c r="D12">
        <v>3618595</v>
      </c>
      <c r="E12">
        <v>9676718</v>
      </c>
      <c r="F12">
        <v>4268751</v>
      </c>
      <c r="G12">
        <v>4178871</v>
      </c>
      <c r="H12">
        <v>2726236</v>
      </c>
      <c r="I12">
        <v>2670793</v>
      </c>
      <c r="J12" t="str">
        <f>VLOOKUP(A12,[1]compact_version!$A$1:$L$289,2,FALSE)</f>
        <v>RMR45</v>
      </c>
    </row>
    <row r="13" spans="1:10" x14ac:dyDescent="0.25">
      <c r="A13" t="s">
        <v>236</v>
      </c>
      <c r="B13" t="s">
        <v>161</v>
      </c>
      <c r="C13">
        <v>6939885</v>
      </c>
      <c r="D13">
        <v>6328925</v>
      </c>
      <c r="E13">
        <v>14425599</v>
      </c>
      <c r="F13">
        <v>6772787</v>
      </c>
      <c r="G13">
        <v>6639554</v>
      </c>
      <c r="H13">
        <v>3673905</v>
      </c>
      <c r="I13">
        <v>3637149</v>
      </c>
      <c r="J13" t="str">
        <f>VLOOKUP(A13,[1]compact_version!$A$1:$L$289,2,FALSE)</f>
        <v>RMR49</v>
      </c>
    </row>
    <row r="14" spans="1:10" x14ac:dyDescent="0.25">
      <c r="A14" t="s">
        <v>237</v>
      </c>
      <c r="B14" t="s">
        <v>7</v>
      </c>
      <c r="C14">
        <v>5959243</v>
      </c>
      <c r="D14">
        <v>5401410</v>
      </c>
      <c r="E14">
        <v>8392922</v>
      </c>
      <c r="F14">
        <v>6404053</v>
      </c>
      <c r="G14">
        <v>6300573</v>
      </c>
      <c r="H14">
        <v>3398643</v>
      </c>
      <c r="I14">
        <v>3330133</v>
      </c>
      <c r="J14" t="str">
        <f>VLOOKUP(A14,[1]compact_version!$A$1:$L$289,2,FALSE)</f>
        <v>MBB019</v>
      </c>
    </row>
    <row r="15" spans="1:10" x14ac:dyDescent="0.25">
      <c r="A15" t="s">
        <v>238</v>
      </c>
      <c r="B15" t="s">
        <v>8</v>
      </c>
      <c r="C15">
        <v>3740461</v>
      </c>
      <c r="D15">
        <v>3445296</v>
      </c>
      <c r="E15">
        <v>5201720</v>
      </c>
      <c r="F15">
        <v>4056894</v>
      </c>
      <c r="G15">
        <v>4002102</v>
      </c>
      <c r="H15">
        <v>2371345</v>
      </c>
      <c r="I15">
        <v>2326085</v>
      </c>
      <c r="J15" t="str">
        <f>VLOOKUP(A15,[1]compact_version!$A$1:$L$289,2,FALSE)</f>
        <v>MBB020</v>
      </c>
    </row>
    <row r="16" spans="1:10" x14ac:dyDescent="0.25">
      <c r="A16" t="s">
        <v>239</v>
      </c>
      <c r="B16" t="s">
        <v>9</v>
      </c>
      <c r="C16">
        <v>1713793</v>
      </c>
      <c r="D16">
        <v>1499743</v>
      </c>
      <c r="E16">
        <v>2926735</v>
      </c>
      <c r="F16">
        <v>2195349</v>
      </c>
      <c r="G16">
        <v>2150070</v>
      </c>
      <c r="H16">
        <v>1317063</v>
      </c>
      <c r="I16">
        <v>1291019</v>
      </c>
      <c r="J16" t="str">
        <f>VLOOKUP(A16,[1]compact_version!$A$1:$L$289,2,FALSE)</f>
        <v>MBB021</v>
      </c>
    </row>
    <row r="17" spans="1:10" x14ac:dyDescent="0.25">
      <c r="A17" t="s">
        <v>240</v>
      </c>
      <c r="B17" t="s">
        <v>10</v>
      </c>
      <c r="C17">
        <v>2865494</v>
      </c>
      <c r="D17">
        <v>2609312</v>
      </c>
      <c r="E17">
        <v>3920700</v>
      </c>
      <c r="F17">
        <v>3058699</v>
      </c>
      <c r="G17">
        <v>3015779</v>
      </c>
      <c r="H17">
        <v>1637776</v>
      </c>
      <c r="I17">
        <v>1585574</v>
      </c>
      <c r="J17" t="str">
        <f>VLOOKUP(A17,[1]compact_version!$A$1:$L$289,2,FALSE)</f>
        <v>MBB022</v>
      </c>
    </row>
    <row r="18" spans="1:10" x14ac:dyDescent="0.25">
      <c r="A18" t="s">
        <v>241</v>
      </c>
      <c r="B18" t="s">
        <v>11</v>
      </c>
      <c r="C18">
        <v>2031504</v>
      </c>
      <c r="D18">
        <v>1853826</v>
      </c>
      <c r="E18">
        <v>2824693</v>
      </c>
      <c r="F18">
        <v>2045718</v>
      </c>
      <c r="G18">
        <v>2021172</v>
      </c>
      <c r="H18">
        <v>1019905</v>
      </c>
      <c r="I18">
        <v>1000952</v>
      </c>
      <c r="J18" t="str">
        <f>VLOOKUP(A18,[1]compact_version!$A$1:$L$289,2,FALSE)</f>
        <v>MBB024</v>
      </c>
    </row>
    <row r="19" spans="1:10" x14ac:dyDescent="0.25">
      <c r="A19" t="s">
        <v>242</v>
      </c>
      <c r="B19" t="s">
        <v>12</v>
      </c>
      <c r="C19">
        <v>6262625</v>
      </c>
      <c r="D19">
        <v>5679276</v>
      </c>
      <c r="E19">
        <v>8687879</v>
      </c>
      <c r="F19">
        <v>6759107</v>
      </c>
      <c r="G19">
        <v>6654260</v>
      </c>
      <c r="H19">
        <v>3607892</v>
      </c>
      <c r="I19">
        <v>3541845</v>
      </c>
      <c r="J19" t="str">
        <f>VLOOKUP(A19,[1]compact_version!$A$1:$L$289,2,FALSE)</f>
        <v>MBB025</v>
      </c>
    </row>
    <row r="20" spans="1:10" x14ac:dyDescent="0.25">
      <c r="A20" t="s">
        <v>243</v>
      </c>
      <c r="B20" t="s">
        <v>13</v>
      </c>
      <c r="C20">
        <v>6407599</v>
      </c>
      <c r="D20">
        <v>5833458</v>
      </c>
      <c r="E20">
        <v>8781079</v>
      </c>
      <c r="F20">
        <v>6839828</v>
      </c>
      <c r="G20">
        <v>6727908</v>
      </c>
      <c r="H20">
        <v>3653570</v>
      </c>
      <c r="I20">
        <v>3537462</v>
      </c>
      <c r="J20" t="str">
        <f>VLOOKUP(A20,[1]compact_version!$A$1:$L$289,2,FALSE)</f>
        <v>MBB027</v>
      </c>
    </row>
    <row r="21" spans="1:10" x14ac:dyDescent="0.25">
      <c r="A21" t="s">
        <v>244</v>
      </c>
      <c r="B21" t="s">
        <v>14</v>
      </c>
      <c r="C21">
        <v>16519</v>
      </c>
      <c r="D21">
        <v>15191</v>
      </c>
      <c r="E21">
        <v>26964</v>
      </c>
      <c r="F21">
        <v>20119</v>
      </c>
      <c r="G21">
        <v>19778</v>
      </c>
      <c r="H21">
        <v>13549</v>
      </c>
      <c r="I21">
        <v>13390</v>
      </c>
      <c r="J21" t="str">
        <f>VLOOKUP(A21,[1]compact_version!$A$1:$L$289,2,FALSE)</f>
        <v>MBB028</v>
      </c>
    </row>
    <row r="22" spans="1:10" x14ac:dyDescent="0.25">
      <c r="A22" t="s">
        <v>245</v>
      </c>
      <c r="B22" t="s">
        <v>15</v>
      </c>
      <c r="C22">
        <v>3266831</v>
      </c>
      <c r="D22">
        <v>2961730</v>
      </c>
      <c r="E22">
        <v>4640060</v>
      </c>
      <c r="F22">
        <v>3477253</v>
      </c>
      <c r="G22">
        <v>3437259</v>
      </c>
      <c r="H22">
        <v>1851350</v>
      </c>
      <c r="I22">
        <v>1829126</v>
      </c>
      <c r="J22" t="str">
        <f>VLOOKUP(A22,[1]compact_version!$A$1:$L$289,2,FALSE)</f>
        <v>MBB029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93</v>
      </c>
      <c r="B1" s="26" t="s">
        <v>151</v>
      </c>
    </row>
    <row r="2" spans="1:2" x14ac:dyDescent="0.25">
      <c r="A2" t="s">
        <v>98</v>
      </c>
      <c r="B2" s="26" t="s">
        <v>152</v>
      </c>
    </row>
    <row r="3" spans="1:2" x14ac:dyDescent="0.25">
      <c r="A3" t="s">
        <v>132</v>
      </c>
      <c r="B3" s="26" t="s">
        <v>150</v>
      </c>
    </row>
    <row r="4" spans="1:2" x14ac:dyDescent="0.25">
      <c r="A4" t="s">
        <v>96</v>
      </c>
      <c r="B4" s="26" t="s">
        <v>153</v>
      </c>
    </row>
    <row r="5" spans="1:2" x14ac:dyDescent="0.25">
      <c r="A5" t="s">
        <v>94</v>
      </c>
      <c r="B5" s="26" t="s">
        <v>154</v>
      </c>
    </row>
    <row r="6" spans="1:2" x14ac:dyDescent="0.25">
      <c r="A6" t="s">
        <v>97</v>
      </c>
      <c r="B6" s="26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70" workbookViewId="0">
      <selection activeCell="A93" sqref="A93:B113"/>
    </sheetView>
  </sheetViews>
  <sheetFormatPr defaultRowHeight="15" x14ac:dyDescent="0.25"/>
  <cols>
    <col min="1" max="1" width="15.140625" customWidth="1"/>
    <col min="2" max="2" width="11" customWidth="1"/>
  </cols>
  <sheetData>
    <row r="1" spans="1:2" x14ac:dyDescent="0.25">
      <c r="A1" t="s">
        <v>16</v>
      </c>
      <c r="B1">
        <v>9455874</v>
      </c>
    </row>
    <row r="2" spans="1:2" x14ac:dyDescent="0.25">
      <c r="A2" t="s">
        <v>67</v>
      </c>
      <c r="B2">
        <v>3734557</v>
      </c>
    </row>
    <row r="3" spans="1:2" x14ac:dyDescent="0.25">
      <c r="A3" t="s">
        <v>68</v>
      </c>
      <c r="B3">
        <v>3165486</v>
      </c>
    </row>
    <row r="4" spans="1:2" x14ac:dyDescent="0.25">
      <c r="A4" t="s">
        <v>69</v>
      </c>
      <c r="B4">
        <v>4764527</v>
      </c>
    </row>
    <row r="5" spans="1:2" x14ac:dyDescent="0.25">
      <c r="A5" t="s">
        <v>70</v>
      </c>
      <c r="B5">
        <v>2507635</v>
      </c>
    </row>
    <row r="6" spans="1:2" x14ac:dyDescent="0.25">
      <c r="A6" t="s">
        <v>71</v>
      </c>
      <c r="B6">
        <v>3122027</v>
      </c>
    </row>
    <row r="7" spans="1:2" x14ac:dyDescent="0.25">
      <c r="A7" t="s">
        <v>163</v>
      </c>
      <c r="B7">
        <v>3801889</v>
      </c>
    </row>
    <row r="8" spans="1:2" x14ac:dyDescent="0.25">
      <c r="A8" t="s">
        <v>164</v>
      </c>
      <c r="B8">
        <v>4265307</v>
      </c>
    </row>
    <row r="9" spans="1:2" x14ac:dyDescent="0.25">
      <c r="A9" t="s">
        <v>165</v>
      </c>
      <c r="B9">
        <v>4097154</v>
      </c>
    </row>
    <row r="10" spans="1:2" x14ac:dyDescent="0.25">
      <c r="A10" t="s">
        <v>166</v>
      </c>
      <c r="B10">
        <v>5983439</v>
      </c>
    </row>
    <row r="11" spans="1:2" x14ac:dyDescent="0.25">
      <c r="A11" t="s">
        <v>167</v>
      </c>
      <c r="B11">
        <v>7156327</v>
      </c>
    </row>
    <row r="12" spans="1:2" x14ac:dyDescent="0.25">
      <c r="A12" t="s">
        <v>168</v>
      </c>
      <c r="B12">
        <v>6234174</v>
      </c>
    </row>
    <row r="13" spans="1:2" x14ac:dyDescent="0.25">
      <c r="A13" t="s">
        <v>169</v>
      </c>
      <c r="B13">
        <v>6538248</v>
      </c>
    </row>
    <row r="14" spans="1:2" x14ac:dyDescent="0.25">
      <c r="A14" t="s">
        <v>24</v>
      </c>
      <c r="B14">
        <v>3703295</v>
      </c>
    </row>
    <row r="15" spans="1:2" x14ac:dyDescent="0.25">
      <c r="A15" t="s">
        <v>26</v>
      </c>
      <c r="B15">
        <v>415807</v>
      </c>
    </row>
    <row r="16" spans="1:2" x14ac:dyDescent="0.25">
      <c r="A16" t="s">
        <v>27</v>
      </c>
      <c r="B16">
        <v>3165806</v>
      </c>
    </row>
    <row r="17" spans="1:2" x14ac:dyDescent="0.25">
      <c r="A17" t="s">
        <v>28</v>
      </c>
      <c r="B17">
        <v>3790947</v>
      </c>
    </row>
    <row r="18" spans="1:2" x14ac:dyDescent="0.25">
      <c r="A18" t="s">
        <v>30</v>
      </c>
      <c r="B18">
        <v>2271407</v>
      </c>
    </row>
    <row r="19" spans="1:2" x14ac:dyDescent="0.25">
      <c r="A19" t="s">
        <v>31</v>
      </c>
      <c r="B19">
        <v>2428596</v>
      </c>
    </row>
    <row r="20" spans="1:2" x14ac:dyDescent="0.25">
      <c r="A20" t="s">
        <v>32</v>
      </c>
      <c r="B20">
        <v>2943289</v>
      </c>
    </row>
    <row r="21" spans="1:2" x14ac:dyDescent="0.25">
      <c r="A21" t="s">
        <v>33</v>
      </c>
      <c r="B21">
        <v>10634745</v>
      </c>
    </row>
    <row r="22" spans="1:2" x14ac:dyDescent="0.25">
      <c r="A22" t="s">
        <v>34</v>
      </c>
      <c r="B22">
        <v>2365746</v>
      </c>
    </row>
    <row r="23" spans="1:2" x14ac:dyDescent="0.25">
      <c r="A23" t="s">
        <v>35</v>
      </c>
      <c r="B23">
        <v>9673934</v>
      </c>
    </row>
    <row r="24" spans="1:2" x14ac:dyDescent="0.25">
      <c r="A24" t="s">
        <v>40</v>
      </c>
      <c r="B24">
        <v>1038388</v>
      </c>
    </row>
    <row r="25" spans="1:2" x14ac:dyDescent="0.25">
      <c r="A25" t="s">
        <v>43</v>
      </c>
      <c r="B25">
        <v>652468</v>
      </c>
    </row>
    <row r="26" spans="1:2" x14ac:dyDescent="0.25">
      <c r="A26" t="s">
        <v>44</v>
      </c>
      <c r="B26">
        <v>4207871</v>
      </c>
    </row>
    <row r="27" spans="1:2" x14ac:dyDescent="0.25">
      <c r="A27" t="s">
        <v>46</v>
      </c>
      <c r="B27">
        <v>2702412</v>
      </c>
    </row>
    <row r="28" spans="1:2" x14ac:dyDescent="0.25">
      <c r="A28" t="s">
        <v>48</v>
      </c>
      <c r="B28">
        <v>2530007</v>
      </c>
    </row>
    <row r="29" spans="1:2" x14ac:dyDescent="0.25">
      <c r="A29" t="s">
        <v>49</v>
      </c>
      <c r="B29">
        <v>3675792</v>
      </c>
    </row>
    <row r="30" spans="1:2" x14ac:dyDescent="0.25">
      <c r="A30" t="s">
        <v>54</v>
      </c>
      <c r="B30">
        <v>8295421</v>
      </c>
    </row>
    <row r="31" spans="1:2" x14ac:dyDescent="0.25">
      <c r="A31" t="s">
        <v>55</v>
      </c>
      <c r="B31">
        <v>5637669</v>
      </c>
    </row>
    <row r="32" spans="1:2" x14ac:dyDescent="0.25">
      <c r="A32" t="s">
        <v>56</v>
      </c>
      <c r="B32">
        <v>2969215</v>
      </c>
    </row>
    <row r="33" spans="1:2" x14ac:dyDescent="0.25">
      <c r="A33" t="s">
        <v>170</v>
      </c>
      <c r="B33">
        <v>3750646</v>
      </c>
    </row>
    <row r="34" spans="1:2" x14ac:dyDescent="0.25">
      <c r="A34" t="s">
        <v>171</v>
      </c>
      <c r="B34">
        <v>3281102</v>
      </c>
    </row>
    <row r="35" spans="1:2" x14ac:dyDescent="0.25">
      <c r="A35" t="s">
        <v>172</v>
      </c>
      <c r="B35">
        <v>4061454</v>
      </c>
    </row>
    <row r="36" spans="1:2" x14ac:dyDescent="0.25">
      <c r="A36" t="s">
        <v>173</v>
      </c>
      <c r="B36">
        <v>4707011</v>
      </c>
    </row>
    <row r="37" spans="1:2" x14ac:dyDescent="0.25">
      <c r="A37" t="s">
        <v>174</v>
      </c>
      <c r="B37">
        <v>4341100</v>
      </c>
    </row>
    <row r="38" spans="1:2" x14ac:dyDescent="0.25">
      <c r="A38" t="s">
        <v>175</v>
      </c>
      <c r="B38">
        <v>2932161</v>
      </c>
    </row>
    <row r="39" spans="1:2" x14ac:dyDescent="0.25">
      <c r="A39" t="s">
        <v>176</v>
      </c>
      <c r="B39">
        <v>2247518</v>
      </c>
    </row>
    <row r="40" spans="1:2" x14ac:dyDescent="0.25">
      <c r="A40" t="s">
        <v>177</v>
      </c>
      <c r="B40">
        <v>1837077</v>
      </c>
    </row>
    <row r="41" spans="1:2" x14ac:dyDescent="0.25">
      <c r="A41" t="s">
        <v>178</v>
      </c>
      <c r="B41">
        <v>3305288</v>
      </c>
    </row>
    <row r="42" spans="1:2" x14ac:dyDescent="0.25">
      <c r="A42" t="s">
        <v>81</v>
      </c>
      <c r="B42">
        <v>3599276</v>
      </c>
    </row>
    <row r="43" spans="1:2" x14ac:dyDescent="0.25">
      <c r="A43" t="s">
        <v>82</v>
      </c>
      <c r="B43">
        <v>3160436</v>
      </c>
    </row>
    <row r="44" spans="1:2" x14ac:dyDescent="0.25">
      <c r="A44" t="s">
        <v>83</v>
      </c>
      <c r="B44">
        <v>3005417</v>
      </c>
    </row>
    <row r="45" spans="1:2" x14ac:dyDescent="0.25">
      <c r="A45" t="s">
        <v>84</v>
      </c>
      <c r="B45">
        <v>3707388</v>
      </c>
    </row>
    <row r="46" spans="1:2" x14ac:dyDescent="0.25">
      <c r="A46" t="s">
        <v>85</v>
      </c>
      <c r="B46">
        <v>3078601</v>
      </c>
    </row>
    <row r="47" spans="1:2" x14ac:dyDescent="0.25">
      <c r="A47" t="s">
        <v>86</v>
      </c>
      <c r="B47">
        <v>10306658</v>
      </c>
    </row>
    <row r="48" spans="1:2" x14ac:dyDescent="0.25">
      <c r="A48" t="s">
        <v>179</v>
      </c>
      <c r="B48">
        <v>3116179</v>
      </c>
    </row>
    <row r="49" spans="1:2" x14ac:dyDescent="0.25">
      <c r="A49" t="s">
        <v>180</v>
      </c>
      <c r="B49">
        <v>4269774</v>
      </c>
    </row>
    <row r="50" spans="1:2" x14ac:dyDescent="0.25">
      <c r="A50" t="s">
        <v>181</v>
      </c>
      <c r="B50">
        <v>4059980</v>
      </c>
    </row>
    <row r="51" spans="1:2" x14ac:dyDescent="0.25">
      <c r="A51" t="s">
        <v>182</v>
      </c>
      <c r="B51">
        <v>2020742</v>
      </c>
    </row>
    <row r="52" spans="1:2" x14ac:dyDescent="0.25">
      <c r="A52" t="s">
        <v>183</v>
      </c>
      <c r="B52">
        <v>1826661</v>
      </c>
    </row>
    <row r="53" spans="1:2" x14ac:dyDescent="0.25">
      <c r="A53" t="s">
        <v>184</v>
      </c>
      <c r="B53">
        <v>5642765</v>
      </c>
    </row>
    <row r="54" spans="1:2" x14ac:dyDescent="0.25">
      <c r="A54" t="s">
        <v>185</v>
      </c>
      <c r="B54">
        <v>496939</v>
      </c>
    </row>
    <row r="55" spans="1:2" x14ac:dyDescent="0.25">
      <c r="A55" t="s">
        <v>186</v>
      </c>
      <c r="B55">
        <v>4254239</v>
      </c>
    </row>
    <row r="56" spans="1:2" x14ac:dyDescent="0.25">
      <c r="A56" t="s">
        <v>187</v>
      </c>
      <c r="B56">
        <v>673090</v>
      </c>
    </row>
    <row r="57" spans="1:2" x14ac:dyDescent="0.25">
      <c r="A57" t="s">
        <v>188</v>
      </c>
      <c r="B57">
        <v>822718</v>
      </c>
    </row>
    <row r="58" spans="1:2" x14ac:dyDescent="0.25">
      <c r="A58" t="s">
        <v>189</v>
      </c>
      <c r="B58">
        <v>412977</v>
      </c>
    </row>
    <row r="59" spans="1:2" x14ac:dyDescent="0.25">
      <c r="A59" t="s">
        <v>190</v>
      </c>
      <c r="B59">
        <v>67798</v>
      </c>
    </row>
    <row r="60" spans="1:2" x14ac:dyDescent="0.25">
      <c r="A60" t="s">
        <v>191</v>
      </c>
      <c r="B60">
        <v>300761</v>
      </c>
    </row>
    <row r="61" spans="1:2" x14ac:dyDescent="0.25">
      <c r="A61" t="s">
        <v>192</v>
      </c>
      <c r="B61">
        <v>378129</v>
      </c>
    </row>
    <row r="62" spans="1:2" x14ac:dyDescent="0.25">
      <c r="A62" t="s">
        <v>193</v>
      </c>
      <c r="B62">
        <v>181230</v>
      </c>
    </row>
    <row r="63" spans="1:2" x14ac:dyDescent="0.25">
      <c r="A63" t="s">
        <v>194</v>
      </c>
      <c r="B63">
        <v>7284288</v>
      </c>
    </row>
    <row r="64" spans="1:2" x14ac:dyDescent="0.25">
      <c r="A64" t="s">
        <v>195</v>
      </c>
      <c r="B64">
        <v>3383318</v>
      </c>
    </row>
    <row r="65" spans="1:2" x14ac:dyDescent="0.25">
      <c r="A65" t="s">
        <v>196</v>
      </c>
      <c r="B65">
        <v>10196095</v>
      </c>
    </row>
    <row r="66" spans="1:2" x14ac:dyDescent="0.25">
      <c r="A66" t="s">
        <v>197</v>
      </c>
      <c r="B66">
        <v>17372</v>
      </c>
    </row>
    <row r="67" spans="1:2" x14ac:dyDescent="0.25">
      <c r="A67" t="s">
        <v>198</v>
      </c>
      <c r="B67">
        <v>2194188</v>
      </c>
    </row>
    <row r="68" spans="1:2" x14ac:dyDescent="0.25">
      <c r="A68" t="s">
        <v>199</v>
      </c>
      <c r="B68">
        <v>2862805</v>
      </c>
    </row>
    <row r="69" spans="1:2" x14ac:dyDescent="0.25">
      <c r="A69" t="s">
        <v>200</v>
      </c>
      <c r="B69">
        <v>10096076</v>
      </c>
    </row>
    <row r="70" spans="1:2" x14ac:dyDescent="0.25">
      <c r="A70" t="s">
        <v>201</v>
      </c>
      <c r="B70">
        <v>3088093</v>
      </c>
    </row>
    <row r="71" spans="1:2" x14ac:dyDescent="0.25">
      <c r="A71" t="s">
        <v>202</v>
      </c>
      <c r="B71">
        <v>4679880</v>
      </c>
    </row>
    <row r="72" spans="1:2" x14ac:dyDescent="0.25">
      <c r="A72" t="s">
        <v>203</v>
      </c>
      <c r="B72">
        <v>1677414</v>
      </c>
    </row>
    <row r="73" spans="1:2" x14ac:dyDescent="0.25">
      <c r="A73" t="s">
        <v>204</v>
      </c>
      <c r="B73">
        <v>1308544</v>
      </c>
    </row>
    <row r="74" spans="1:2" x14ac:dyDescent="0.25">
      <c r="A74" t="s">
        <v>205</v>
      </c>
      <c r="B74">
        <v>3668699</v>
      </c>
    </row>
    <row r="75" spans="1:2" x14ac:dyDescent="0.25">
      <c r="A75" t="s">
        <v>206</v>
      </c>
      <c r="B75">
        <v>3266225</v>
      </c>
    </row>
    <row r="76" spans="1:2" x14ac:dyDescent="0.25">
      <c r="A76" t="s">
        <v>207</v>
      </c>
      <c r="B76">
        <v>6265782</v>
      </c>
    </row>
    <row r="77" spans="1:2" x14ac:dyDescent="0.25">
      <c r="A77" t="s">
        <v>208</v>
      </c>
      <c r="B77">
        <v>3392741</v>
      </c>
    </row>
    <row r="78" spans="1:2" x14ac:dyDescent="0.25">
      <c r="A78" t="s">
        <v>209</v>
      </c>
      <c r="B78">
        <v>4565626</v>
      </c>
    </row>
    <row r="79" spans="1:2" x14ac:dyDescent="0.25">
      <c r="A79" t="s">
        <v>111</v>
      </c>
      <c r="B79">
        <v>2586252</v>
      </c>
    </row>
    <row r="80" spans="1:2" x14ac:dyDescent="0.25">
      <c r="A80" t="s">
        <v>112</v>
      </c>
      <c r="B80">
        <v>5017680</v>
      </c>
    </row>
    <row r="81" spans="1:2" x14ac:dyDescent="0.25">
      <c r="A81" t="s">
        <v>113</v>
      </c>
      <c r="B81">
        <v>10453406</v>
      </c>
    </row>
    <row r="82" spans="1:2" x14ac:dyDescent="0.25">
      <c r="A82" t="s">
        <v>114</v>
      </c>
      <c r="B82">
        <v>20407547</v>
      </c>
    </row>
    <row r="83" spans="1:2" x14ac:dyDescent="0.25">
      <c r="A83" t="s">
        <v>100</v>
      </c>
      <c r="B83">
        <v>3563788</v>
      </c>
    </row>
    <row r="84" spans="1:2" x14ac:dyDescent="0.25">
      <c r="A84" t="s">
        <v>102</v>
      </c>
      <c r="B84">
        <v>228601</v>
      </c>
    </row>
    <row r="85" spans="1:2" x14ac:dyDescent="0.25">
      <c r="A85" t="s">
        <v>104</v>
      </c>
      <c r="B85">
        <v>508326</v>
      </c>
    </row>
    <row r="86" spans="1:2" x14ac:dyDescent="0.25">
      <c r="A86" t="s">
        <v>105</v>
      </c>
      <c r="B86">
        <v>405266</v>
      </c>
    </row>
    <row r="87" spans="1:2" x14ac:dyDescent="0.25">
      <c r="A87" t="s">
        <v>106</v>
      </c>
      <c r="B87">
        <v>2454897</v>
      </c>
    </row>
    <row r="88" spans="1:2" x14ac:dyDescent="0.25">
      <c r="A88" t="s">
        <v>107</v>
      </c>
      <c r="B88">
        <v>3404409</v>
      </c>
    </row>
    <row r="89" spans="1:2" x14ac:dyDescent="0.25">
      <c r="A89" t="s">
        <v>108</v>
      </c>
      <c r="B89">
        <v>953202</v>
      </c>
    </row>
    <row r="90" spans="1:2" x14ac:dyDescent="0.25">
      <c r="A90" t="s">
        <v>109</v>
      </c>
      <c r="B90">
        <v>2865593</v>
      </c>
    </row>
    <row r="91" spans="1:2" x14ac:dyDescent="0.25">
      <c r="A91" t="s">
        <v>110</v>
      </c>
      <c r="B91">
        <v>2220340</v>
      </c>
    </row>
    <row r="92" spans="1:2" x14ac:dyDescent="0.25">
      <c r="A92" t="s">
        <v>133</v>
      </c>
      <c r="B92">
        <v>35754946</v>
      </c>
    </row>
    <row r="93" spans="1:2" x14ac:dyDescent="0.25">
      <c r="A93" t="s">
        <v>88</v>
      </c>
      <c r="B93">
        <v>2571555</v>
      </c>
    </row>
    <row r="94" spans="1:2" x14ac:dyDescent="0.25">
      <c r="A94" t="s">
        <v>91</v>
      </c>
      <c r="B94">
        <v>4747977</v>
      </c>
    </row>
    <row r="95" spans="1:2" x14ac:dyDescent="0.25">
      <c r="A95" t="s">
        <v>0</v>
      </c>
      <c r="B95">
        <v>3989897</v>
      </c>
    </row>
    <row r="96" spans="1:2" x14ac:dyDescent="0.25">
      <c r="A96" t="s">
        <v>1</v>
      </c>
      <c r="B96">
        <v>5024025</v>
      </c>
    </row>
    <row r="97" spans="1:2" x14ac:dyDescent="0.25">
      <c r="A97" t="s">
        <v>2</v>
      </c>
      <c r="B97">
        <v>1216309</v>
      </c>
    </row>
    <row r="98" spans="1:2" x14ac:dyDescent="0.25">
      <c r="A98" t="s">
        <v>3</v>
      </c>
      <c r="B98">
        <v>4899410</v>
      </c>
    </row>
    <row r="99" spans="1:2" x14ac:dyDescent="0.25">
      <c r="A99" t="s">
        <v>4</v>
      </c>
      <c r="B99">
        <v>2296189</v>
      </c>
    </row>
    <row r="100" spans="1:2" x14ac:dyDescent="0.25">
      <c r="A100" t="s">
        <v>5</v>
      </c>
      <c r="B100">
        <v>5101361</v>
      </c>
    </row>
    <row r="101" spans="1:2" x14ac:dyDescent="0.25">
      <c r="A101" t="s">
        <v>6</v>
      </c>
      <c r="B101">
        <v>5221072</v>
      </c>
    </row>
    <row r="102" spans="1:2" x14ac:dyDescent="0.25">
      <c r="A102" t="s">
        <v>160</v>
      </c>
      <c r="B102">
        <v>4846489</v>
      </c>
    </row>
    <row r="103" spans="1:2" x14ac:dyDescent="0.25">
      <c r="A103" t="s">
        <v>157</v>
      </c>
      <c r="B103">
        <v>3943733</v>
      </c>
    </row>
    <row r="104" spans="1:2" x14ac:dyDescent="0.25">
      <c r="A104" t="s">
        <v>161</v>
      </c>
      <c r="B104">
        <v>6939885</v>
      </c>
    </row>
    <row r="105" spans="1:2" x14ac:dyDescent="0.25">
      <c r="A105" t="s">
        <v>7</v>
      </c>
      <c r="B105">
        <v>5959243</v>
      </c>
    </row>
    <row r="106" spans="1:2" x14ac:dyDescent="0.25">
      <c r="A106" t="s">
        <v>8</v>
      </c>
      <c r="B106">
        <v>3740461</v>
      </c>
    </row>
    <row r="107" spans="1:2" x14ac:dyDescent="0.25">
      <c r="A107" t="s">
        <v>9</v>
      </c>
      <c r="B107">
        <v>1713793</v>
      </c>
    </row>
    <row r="108" spans="1:2" x14ac:dyDescent="0.25">
      <c r="A108" t="s">
        <v>10</v>
      </c>
      <c r="B108">
        <v>2865494</v>
      </c>
    </row>
    <row r="109" spans="1:2" x14ac:dyDescent="0.25">
      <c r="A109" t="s">
        <v>11</v>
      </c>
      <c r="B109">
        <v>2031504</v>
      </c>
    </row>
    <row r="110" spans="1:2" x14ac:dyDescent="0.25">
      <c r="A110" t="s">
        <v>12</v>
      </c>
      <c r="B110">
        <v>6262625</v>
      </c>
    </row>
    <row r="111" spans="1:2" x14ac:dyDescent="0.25">
      <c r="A111" t="s">
        <v>13</v>
      </c>
      <c r="B111">
        <v>6407599</v>
      </c>
    </row>
    <row r="112" spans="1:2" x14ac:dyDescent="0.25">
      <c r="A112" t="s">
        <v>14</v>
      </c>
      <c r="B112">
        <v>16519</v>
      </c>
    </row>
    <row r="113" spans="1:2" x14ac:dyDescent="0.25">
      <c r="A113" t="s">
        <v>15</v>
      </c>
      <c r="B113">
        <v>3266831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37" workbookViewId="0">
      <selection activeCell="C45" sqref="C45:C65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16</v>
      </c>
      <c r="B1">
        <v>7940037</v>
      </c>
    </row>
    <row r="2" spans="1:2" x14ac:dyDescent="0.25">
      <c r="A2" t="s">
        <v>67</v>
      </c>
      <c r="B2">
        <v>3683375</v>
      </c>
    </row>
    <row r="3" spans="1:2" x14ac:dyDescent="0.25">
      <c r="A3" t="s">
        <v>68</v>
      </c>
      <c r="B3">
        <v>3120806</v>
      </c>
    </row>
    <row r="4" spans="1:2" x14ac:dyDescent="0.25">
      <c r="A4" t="s">
        <v>69</v>
      </c>
      <c r="B4">
        <v>4600941</v>
      </c>
    </row>
    <row r="5" spans="1:2" x14ac:dyDescent="0.25">
      <c r="A5" t="s">
        <v>70</v>
      </c>
      <c r="B5">
        <v>2474273</v>
      </c>
    </row>
    <row r="6" spans="1:2" x14ac:dyDescent="0.25">
      <c r="A6" t="s">
        <v>71</v>
      </c>
      <c r="B6">
        <v>3081386</v>
      </c>
    </row>
    <row r="7" spans="1:2" x14ac:dyDescent="0.25">
      <c r="A7" t="s">
        <v>24</v>
      </c>
      <c r="B7">
        <v>2953535</v>
      </c>
    </row>
    <row r="8" spans="1:2" x14ac:dyDescent="0.25">
      <c r="A8" t="s">
        <v>26</v>
      </c>
      <c r="B8">
        <v>326836</v>
      </c>
    </row>
    <row r="9" spans="1:2" x14ac:dyDescent="0.25">
      <c r="A9" t="s">
        <v>27</v>
      </c>
      <c r="B9">
        <v>2401026</v>
      </c>
    </row>
    <row r="10" spans="1:2" x14ac:dyDescent="0.25">
      <c r="A10" t="s">
        <v>28</v>
      </c>
      <c r="B10">
        <v>2889934</v>
      </c>
    </row>
    <row r="11" spans="1:2" x14ac:dyDescent="0.25">
      <c r="A11" t="s">
        <v>30</v>
      </c>
      <c r="B11">
        <v>1730814</v>
      </c>
    </row>
    <row r="12" spans="1:2" x14ac:dyDescent="0.25">
      <c r="A12" t="s">
        <v>31</v>
      </c>
      <c r="B12">
        <v>1849149</v>
      </c>
    </row>
    <row r="13" spans="1:2" x14ac:dyDescent="0.25">
      <c r="A13" t="s">
        <v>32</v>
      </c>
      <c r="B13">
        <v>2331838</v>
      </c>
    </row>
    <row r="14" spans="1:2" x14ac:dyDescent="0.25">
      <c r="A14" t="s">
        <v>33</v>
      </c>
      <c r="B14">
        <v>8292354</v>
      </c>
    </row>
    <row r="15" spans="1:2" x14ac:dyDescent="0.25">
      <c r="A15" t="s">
        <v>34</v>
      </c>
      <c r="B15">
        <v>1811835</v>
      </c>
    </row>
    <row r="16" spans="1:2" x14ac:dyDescent="0.25">
      <c r="A16" t="s">
        <v>35</v>
      </c>
      <c r="B16">
        <v>7524891</v>
      </c>
    </row>
    <row r="17" spans="1:2" x14ac:dyDescent="0.25">
      <c r="A17" t="s">
        <v>40</v>
      </c>
      <c r="B17">
        <v>870057</v>
      </c>
    </row>
    <row r="18" spans="1:2" x14ac:dyDescent="0.25">
      <c r="A18" t="s">
        <v>43</v>
      </c>
      <c r="B18">
        <v>545461</v>
      </c>
    </row>
    <row r="19" spans="1:2" x14ac:dyDescent="0.25">
      <c r="A19" t="s">
        <v>44</v>
      </c>
      <c r="B19">
        <v>3543827</v>
      </c>
    </row>
    <row r="20" spans="1:2" x14ac:dyDescent="0.25">
      <c r="A20" t="s">
        <v>46</v>
      </c>
      <c r="B20">
        <v>2273770</v>
      </c>
    </row>
    <row r="21" spans="1:2" x14ac:dyDescent="0.25">
      <c r="A21" t="s">
        <v>48</v>
      </c>
      <c r="B21">
        <v>2133137</v>
      </c>
    </row>
    <row r="22" spans="1:2" x14ac:dyDescent="0.25">
      <c r="A22" t="s">
        <v>49</v>
      </c>
      <c r="B22">
        <v>3398310</v>
      </c>
    </row>
    <row r="23" spans="1:2" x14ac:dyDescent="0.25">
      <c r="A23" t="s">
        <v>54</v>
      </c>
      <c r="B23">
        <v>7632606</v>
      </c>
    </row>
    <row r="24" spans="1:2" x14ac:dyDescent="0.25">
      <c r="A24" t="s">
        <v>55</v>
      </c>
      <c r="B24">
        <v>5210059</v>
      </c>
    </row>
    <row r="25" spans="1:2" x14ac:dyDescent="0.25">
      <c r="A25" t="s">
        <v>56</v>
      </c>
      <c r="B25">
        <v>2710626</v>
      </c>
    </row>
    <row r="26" spans="1:2" x14ac:dyDescent="0.25">
      <c r="A26" t="s">
        <v>81</v>
      </c>
      <c r="B26">
        <v>3553490</v>
      </c>
    </row>
    <row r="27" spans="1:2" x14ac:dyDescent="0.25">
      <c r="A27" t="s">
        <v>82</v>
      </c>
      <c r="B27">
        <v>3119042</v>
      </c>
    </row>
    <row r="28" spans="1:2" x14ac:dyDescent="0.25">
      <c r="A28" t="s">
        <v>83</v>
      </c>
      <c r="B28">
        <v>2966694</v>
      </c>
    </row>
    <row r="29" spans="1:2" x14ac:dyDescent="0.25">
      <c r="A29" t="s">
        <v>84</v>
      </c>
      <c r="B29">
        <v>3652455</v>
      </c>
    </row>
    <row r="30" spans="1:2" x14ac:dyDescent="0.25">
      <c r="A30" t="s">
        <v>85</v>
      </c>
      <c r="B30">
        <v>3039948</v>
      </c>
    </row>
    <row r="31" spans="1:2" x14ac:dyDescent="0.25">
      <c r="A31" t="s">
        <v>86</v>
      </c>
      <c r="B31">
        <v>10131692</v>
      </c>
    </row>
    <row r="32" spans="1:2" x14ac:dyDescent="0.25">
      <c r="A32" t="s">
        <v>111</v>
      </c>
      <c r="B32">
        <v>2546047</v>
      </c>
    </row>
    <row r="33" spans="1:2" x14ac:dyDescent="0.25">
      <c r="A33" t="s">
        <v>112</v>
      </c>
      <c r="B33">
        <v>4940042</v>
      </c>
    </row>
    <row r="34" spans="1:2" x14ac:dyDescent="0.25">
      <c r="A34" t="s">
        <v>113</v>
      </c>
      <c r="B34">
        <v>10260026</v>
      </c>
    </row>
    <row r="35" spans="1:2" x14ac:dyDescent="0.25">
      <c r="A35" t="s">
        <v>114</v>
      </c>
      <c r="B35">
        <v>20074691</v>
      </c>
    </row>
    <row r="36" spans="1:2" x14ac:dyDescent="0.25">
      <c r="A36" t="s">
        <v>100</v>
      </c>
      <c r="B36">
        <v>2841626</v>
      </c>
    </row>
    <row r="37" spans="1:2" x14ac:dyDescent="0.25">
      <c r="A37" t="s">
        <v>102</v>
      </c>
      <c r="B37">
        <v>181207</v>
      </c>
    </row>
    <row r="38" spans="1:2" x14ac:dyDescent="0.25">
      <c r="A38" t="s">
        <v>104</v>
      </c>
      <c r="B38">
        <v>315046</v>
      </c>
    </row>
    <row r="39" spans="1:2" x14ac:dyDescent="0.25">
      <c r="A39" t="s">
        <v>105</v>
      </c>
      <c r="B39">
        <v>321720</v>
      </c>
    </row>
    <row r="40" spans="1:2" x14ac:dyDescent="0.25">
      <c r="A40" t="s">
        <v>106</v>
      </c>
      <c r="B40">
        <v>1515372</v>
      </c>
    </row>
    <row r="41" spans="1:2" x14ac:dyDescent="0.25">
      <c r="A41" t="s">
        <v>107</v>
      </c>
      <c r="B41">
        <v>2733862</v>
      </c>
    </row>
    <row r="42" spans="1:2" x14ac:dyDescent="0.25">
      <c r="A42" t="s">
        <v>108</v>
      </c>
      <c r="B42">
        <v>745293</v>
      </c>
    </row>
    <row r="43" spans="1:2" x14ac:dyDescent="0.25">
      <c r="A43" t="s">
        <v>109</v>
      </c>
      <c r="B43">
        <v>2281655</v>
      </c>
    </row>
    <row r="44" spans="1:2" x14ac:dyDescent="0.25">
      <c r="A44" t="s">
        <v>110</v>
      </c>
      <c r="B44">
        <v>1769809</v>
      </c>
    </row>
    <row r="45" spans="1:2" x14ac:dyDescent="0.25">
      <c r="A45" t="s">
        <v>88</v>
      </c>
      <c r="B45">
        <v>2328637</v>
      </c>
    </row>
    <row r="46" spans="1:2" x14ac:dyDescent="0.25">
      <c r="A46" t="s">
        <v>91</v>
      </c>
      <c r="B46">
        <v>4321507</v>
      </c>
    </row>
    <row r="47" spans="1:2" x14ac:dyDescent="0.25">
      <c r="A47" t="s">
        <v>0</v>
      </c>
      <c r="B47">
        <v>3628125</v>
      </c>
    </row>
    <row r="48" spans="1:2" x14ac:dyDescent="0.25">
      <c r="A48" t="s">
        <v>1</v>
      </c>
      <c r="B48">
        <v>4583603</v>
      </c>
    </row>
    <row r="49" spans="1:2" x14ac:dyDescent="0.25">
      <c r="A49" t="s">
        <v>2</v>
      </c>
      <c r="B49">
        <v>1075332</v>
      </c>
    </row>
    <row r="50" spans="1:2" x14ac:dyDescent="0.25">
      <c r="A50" t="s">
        <v>3</v>
      </c>
      <c r="B50">
        <v>4476100</v>
      </c>
    </row>
    <row r="51" spans="1:2" x14ac:dyDescent="0.25">
      <c r="A51" t="s">
        <v>4</v>
      </c>
      <c r="B51">
        <v>2098060</v>
      </c>
    </row>
    <row r="52" spans="1:2" x14ac:dyDescent="0.25">
      <c r="A52" t="s">
        <v>5</v>
      </c>
      <c r="B52">
        <v>4708894</v>
      </c>
    </row>
    <row r="53" spans="1:2" x14ac:dyDescent="0.25">
      <c r="A53" t="s">
        <v>6</v>
      </c>
      <c r="B53">
        <v>4832715</v>
      </c>
    </row>
    <row r="54" spans="1:2" x14ac:dyDescent="0.25">
      <c r="A54" t="s">
        <v>160</v>
      </c>
      <c r="B54">
        <v>4240051</v>
      </c>
    </row>
    <row r="55" spans="1:2" x14ac:dyDescent="0.25">
      <c r="A55" t="s">
        <v>157</v>
      </c>
      <c r="B55">
        <v>3618595</v>
      </c>
    </row>
    <row r="56" spans="1:2" x14ac:dyDescent="0.25">
      <c r="A56" t="s">
        <v>161</v>
      </c>
      <c r="B56">
        <v>6328925</v>
      </c>
    </row>
    <row r="57" spans="1:2" x14ac:dyDescent="0.25">
      <c r="A57" t="s">
        <v>7</v>
      </c>
      <c r="B57">
        <v>5401410</v>
      </c>
    </row>
    <row r="58" spans="1:2" x14ac:dyDescent="0.25">
      <c r="A58" t="s">
        <v>8</v>
      </c>
      <c r="B58">
        <v>3445296</v>
      </c>
    </row>
    <row r="59" spans="1:2" x14ac:dyDescent="0.25">
      <c r="A59" t="s">
        <v>9</v>
      </c>
      <c r="B59">
        <v>1499743</v>
      </c>
    </row>
    <row r="60" spans="1:2" x14ac:dyDescent="0.25">
      <c r="A60" t="s">
        <v>10</v>
      </c>
      <c r="B60">
        <v>2609312</v>
      </c>
    </row>
    <row r="61" spans="1:2" x14ac:dyDescent="0.25">
      <c r="A61" t="s">
        <v>11</v>
      </c>
      <c r="B61">
        <v>1853826</v>
      </c>
    </row>
    <row r="62" spans="1:2" x14ac:dyDescent="0.25">
      <c r="A62" t="s">
        <v>12</v>
      </c>
      <c r="B62">
        <v>5679276</v>
      </c>
    </row>
    <row r="63" spans="1:2" x14ac:dyDescent="0.25">
      <c r="A63" t="s">
        <v>13</v>
      </c>
      <c r="B63">
        <v>5833458</v>
      </c>
    </row>
    <row r="64" spans="1:2" x14ac:dyDescent="0.25">
      <c r="A64" t="s">
        <v>14</v>
      </c>
      <c r="B64">
        <v>15191</v>
      </c>
    </row>
    <row r="65" spans="1:2" x14ac:dyDescent="0.25">
      <c r="A65" t="s">
        <v>15</v>
      </c>
      <c r="B65">
        <v>2961730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16</v>
      </c>
      <c r="B1">
        <v>6687543</v>
      </c>
    </row>
    <row r="2" spans="1:2" x14ac:dyDescent="0.25">
      <c r="A2" t="s">
        <v>67</v>
      </c>
      <c r="B2">
        <v>2599665</v>
      </c>
    </row>
    <row r="3" spans="1:2" x14ac:dyDescent="0.25">
      <c r="A3" t="s">
        <v>68</v>
      </c>
      <c r="B3">
        <v>2238766</v>
      </c>
    </row>
    <row r="4" spans="1:2" x14ac:dyDescent="0.25">
      <c r="A4" t="s">
        <v>69</v>
      </c>
      <c r="B4">
        <v>3108356</v>
      </c>
    </row>
    <row r="5" spans="1:2" x14ac:dyDescent="0.25">
      <c r="A5" t="s">
        <v>70</v>
      </c>
      <c r="B5">
        <v>1662318</v>
      </c>
    </row>
    <row r="6" spans="1:2" x14ac:dyDescent="0.25">
      <c r="A6" t="s">
        <v>71</v>
      </c>
      <c r="B6">
        <v>2201035</v>
      </c>
    </row>
    <row r="7" spans="1:2" x14ac:dyDescent="0.25">
      <c r="A7" t="s">
        <v>24</v>
      </c>
      <c r="B7">
        <v>4688282</v>
      </c>
    </row>
    <row r="8" spans="1:2" x14ac:dyDescent="0.25">
      <c r="A8" t="s">
        <v>26</v>
      </c>
      <c r="B8">
        <v>533189</v>
      </c>
    </row>
    <row r="9" spans="1:2" x14ac:dyDescent="0.25">
      <c r="A9" t="s">
        <v>27</v>
      </c>
      <c r="B9">
        <v>4028801</v>
      </c>
    </row>
    <row r="10" spans="1:2" x14ac:dyDescent="0.25">
      <c r="A10" t="s">
        <v>28</v>
      </c>
      <c r="B10">
        <v>4713324</v>
      </c>
    </row>
    <row r="11" spans="1:2" x14ac:dyDescent="0.25">
      <c r="A11" t="s">
        <v>30</v>
      </c>
      <c r="B11">
        <v>2834890</v>
      </c>
    </row>
    <row r="12" spans="1:2" x14ac:dyDescent="0.25">
      <c r="A12" t="s">
        <v>31</v>
      </c>
      <c r="B12">
        <v>3021903</v>
      </c>
    </row>
    <row r="13" spans="1:2" x14ac:dyDescent="0.25">
      <c r="A13" t="s">
        <v>32</v>
      </c>
      <c r="B13">
        <v>3737415</v>
      </c>
    </row>
    <row r="14" spans="1:2" x14ac:dyDescent="0.25">
      <c r="A14" t="s">
        <v>33</v>
      </c>
      <c r="B14">
        <v>11649962</v>
      </c>
    </row>
    <row r="15" spans="1:2" x14ac:dyDescent="0.25">
      <c r="A15" t="s">
        <v>34</v>
      </c>
      <c r="B15">
        <v>2984818</v>
      </c>
    </row>
    <row r="16" spans="1:2" x14ac:dyDescent="0.25">
      <c r="A16" t="s">
        <v>35</v>
      </c>
      <c r="B16">
        <v>11032683</v>
      </c>
    </row>
    <row r="17" spans="1:2" x14ac:dyDescent="0.25">
      <c r="A17" t="s">
        <v>9</v>
      </c>
      <c r="B17">
        <v>1317063</v>
      </c>
    </row>
    <row r="18" spans="1:2" x14ac:dyDescent="0.25">
      <c r="A18" t="s">
        <v>2</v>
      </c>
      <c r="B18">
        <v>889742</v>
      </c>
    </row>
    <row r="19" spans="1:2" x14ac:dyDescent="0.25">
      <c r="A19" t="s">
        <v>6</v>
      </c>
      <c r="B19">
        <v>3046439</v>
      </c>
    </row>
    <row r="20" spans="1:2" x14ac:dyDescent="0.25">
      <c r="A20" t="s">
        <v>1</v>
      </c>
      <c r="B20">
        <v>2393541</v>
      </c>
    </row>
    <row r="21" spans="1:2" x14ac:dyDescent="0.25">
      <c r="A21" t="s">
        <v>11</v>
      </c>
      <c r="B21">
        <v>1019905</v>
      </c>
    </row>
    <row r="22" spans="1:2" x14ac:dyDescent="0.25">
      <c r="A22" t="s">
        <v>3</v>
      </c>
      <c r="B22">
        <v>2379353</v>
      </c>
    </row>
    <row r="23" spans="1:2" x14ac:dyDescent="0.25">
      <c r="A23" t="s">
        <v>14</v>
      </c>
      <c r="B23">
        <v>13549</v>
      </c>
    </row>
    <row r="24" spans="1:2" x14ac:dyDescent="0.25">
      <c r="A24" t="s">
        <v>5</v>
      </c>
      <c r="B24">
        <v>3087586</v>
      </c>
    </row>
    <row r="25" spans="1:2" x14ac:dyDescent="0.25">
      <c r="A25" t="s">
        <v>7</v>
      </c>
      <c r="B25">
        <v>3398643</v>
      </c>
    </row>
    <row r="26" spans="1:2" x14ac:dyDescent="0.25">
      <c r="A26" t="s">
        <v>15</v>
      </c>
      <c r="B26">
        <v>1851350</v>
      </c>
    </row>
    <row r="27" spans="1:2" x14ac:dyDescent="0.25">
      <c r="A27" t="s">
        <v>10</v>
      </c>
      <c r="B27">
        <v>1637776</v>
      </c>
    </row>
    <row r="28" spans="1:2" x14ac:dyDescent="0.25">
      <c r="A28" t="s">
        <v>8</v>
      </c>
      <c r="B28">
        <v>2371345</v>
      </c>
    </row>
    <row r="29" spans="1:2" x14ac:dyDescent="0.25">
      <c r="A29" t="s">
        <v>12</v>
      </c>
      <c r="B29">
        <v>3607892</v>
      </c>
    </row>
    <row r="30" spans="1:2" x14ac:dyDescent="0.25">
      <c r="A30" t="s">
        <v>0</v>
      </c>
      <c r="B30">
        <v>2224004</v>
      </c>
    </row>
    <row r="31" spans="1:2" x14ac:dyDescent="0.25">
      <c r="A31" t="s">
        <v>4</v>
      </c>
      <c r="B31">
        <v>1311124</v>
      </c>
    </row>
    <row r="32" spans="1:2" x14ac:dyDescent="0.25">
      <c r="A32" t="s">
        <v>13</v>
      </c>
      <c r="B32">
        <v>3653570</v>
      </c>
    </row>
    <row r="33" spans="1:2" x14ac:dyDescent="0.25">
      <c r="A33" t="s">
        <v>40</v>
      </c>
      <c r="B33">
        <v>777660</v>
      </c>
    </row>
    <row r="34" spans="1:2" x14ac:dyDescent="0.25">
      <c r="A34" t="s">
        <v>43</v>
      </c>
      <c r="B34">
        <v>490548</v>
      </c>
    </row>
    <row r="35" spans="1:2" x14ac:dyDescent="0.25">
      <c r="A35" t="s">
        <v>44</v>
      </c>
      <c r="B35">
        <v>3148445</v>
      </c>
    </row>
    <row r="36" spans="1:2" x14ac:dyDescent="0.25">
      <c r="A36" t="s">
        <v>46</v>
      </c>
      <c r="B36">
        <v>2030514</v>
      </c>
    </row>
    <row r="37" spans="1:2" x14ac:dyDescent="0.25">
      <c r="A37" t="s">
        <v>48</v>
      </c>
      <c r="B37">
        <v>1913048</v>
      </c>
    </row>
    <row r="38" spans="1:2" x14ac:dyDescent="0.25">
      <c r="A38" t="s">
        <v>49</v>
      </c>
      <c r="B38">
        <v>3861686</v>
      </c>
    </row>
    <row r="39" spans="1:2" x14ac:dyDescent="0.25">
      <c r="A39" t="s">
        <v>54</v>
      </c>
      <c r="B39">
        <v>8532150</v>
      </c>
    </row>
    <row r="40" spans="1:2" x14ac:dyDescent="0.25">
      <c r="A40" t="s">
        <v>55</v>
      </c>
      <c r="B40">
        <v>5818987</v>
      </c>
    </row>
    <row r="41" spans="1:2" x14ac:dyDescent="0.25">
      <c r="A41" t="s">
        <v>56</v>
      </c>
      <c r="B41">
        <v>3347359</v>
      </c>
    </row>
    <row r="42" spans="1:2" x14ac:dyDescent="0.25">
      <c r="A42" t="s">
        <v>81</v>
      </c>
      <c r="B42">
        <v>2214428</v>
      </c>
    </row>
    <row r="43" spans="1:2" x14ac:dyDescent="0.25">
      <c r="A43" t="s">
        <v>82</v>
      </c>
      <c r="B43">
        <v>2354375</v>
      </c>
    </row>
    <row r="44" spans="1:2" x14ac:dyDescent="0.25">
      <c r="A44" t="s">
        <v>83</v>
      </c>
      <c r="B44">
        <v>2150694</v>
      </c>
    </row>
    <row r="45" spans="1:2" x14ac:dyDescent="0.25">
      <c r="A45" t="s">
        <v>84</v>
      </c>
      <c r="B45">
        <v>2527832</v>
      </c>
    </row>
    <row r="46" spans="1:2" x14ac:dyDescent="0.25">
      <c r="A46" t="s">
        <v>85</v>
      </c>
      <c r="B46">
        <v>1940741</v>
      </c>
    </row>
    <row r="47" spans="1:2" x14ac:dyDescent="0.25">
      <c r="A47" t="s">
        <v>86</v>
      </c>
      <c r="B47">
        <v>949990</v>
      </c>
    </row>
    <row r="48" spans="1:2" x14ac:dyDescent="0.25">
      <c r="A48" t="s">
        <v>88</v>
      </c>
      <c r="B48">
        <v>1855718</v>
      </c>
    </row>
    <row r="49" spans="1:2" x14ac:dyDescent="0.25">
      <c r="A49" t="s">
        <v>91</v>
      </c>
      <c r="B49">
        <v>2270653</v>
      </c>
    </row>
    <row r="50" spans="1:2" x14ac:dyDescent="0.25">
      <c r="A50" t="s">
        <v>111</v>
      </c>
      <c r="B50">
        <v>1184515</v>
      </c>
    </row>
    <row r="51" spans="1:2" x14ac:dyDescent="0.25">
      <c r="A51" t="s">
        <v>112</v>
      </c>
      <c r="B51">
        <v>2073950</v>
      </c>
    </row>
    <row r="52" spans="1:2" x14ac:dyDescent="0.25">
      <c r="A52" t="s">
        <v>113</v>
      </c>
      <c r="B52">
        <v>1217375</v>
      </c>
    </row>
    <row r="53" spans="1:2" x14ac:dyDescent="0.25">
      <c r="A53" t="s">
        <v>114</v>
      </c>
      <c r="B53">
        <v>3074515</v>
      </c>
    </row>
    <row r="54" spans="1:2" x14ac:dyDescent="0.25">
      <c r="A54" t="s">
        <v>100</v>
      </c>
      <c r="B54">
        <v>4594343</v>
      </c>
    </row>
    <row r="55" spans="1:2" x14ac:dyDescent="0.25">
      <c r="A55" t="s">
        <v>102</v>
      </c>
      <c r="B55">
        <v>304570</v>
      </c>
    </row>
    <row r="56" spans="1:2" x14ac:dyDescent="0.25">
      <c r="A56" t="s">
        <v>104</v>
      </c>
      <c r="B56">
        <v>465066</v>
      </c>
    </row>
    <row r="57" spans="1:2" x14ac:dyDescent="0.25">
      <c r="A57" t="s">
        <v>105</v>
      </c>
      <c r="B57">
        <v>539446</v>
      </c>
    </row>
    <row r="58" spans="1:2" x14ac:dyDescent="0.25">
      <c r="A58" t="s">
        <v>106</v>
      </c>
      <c r="B58">
        <v>2571714</v>
      </c>
    </row>
    <row r="59" spans="1:2" x14ac:dyDescent="0.25">
      <c r="A59" t="s">
        <v>107</v>
      </c>
      <c r="B59">
        <v>4510777</v>
      </c>
    </row>
    <row r="60" spans="1:2" x14ac:dyDescent="0.25">
      <c r="A60" t="s">
        <v>108</v>
      </c>
      <c r="B60">
        <v>1143893</v>
      </c>
    </row>
    <row r="61" spans="1:2" x14ac:dyDescent="0.25">
      <c r="A61" t="s">
        <v>109</v>
      </c>
      <c r="B61">
        <v>3713870</v>
      </c>
    </row>
    <row r="62" spans="1:2" x14ac:dyDescent="0.25">
      <c r="A62" t="s">
        <v>110</v>
      </c>
      <c r="B62">
        <v>2761483</v>
      </c>
    </row>
    <row r="63" spans="1:2" x14ac:dyDescent="0.25">
      <c r="A63" t="s">
        <v>157</v>
      </c>
      <c r="B63">
        <v>2726236</v>
      </c>
    </row>
    <row r="64" spans="1:2" x14ac:dyDescent="0.25">
      <c r="A64" t="s">
        <v>160</v>
      </c>
      <c r="B64">
        <v>3487487</v>
      </c>
    </row>
    <row r="65" spans="1:2" x14ac:dyDescent="0.25">
      <c r="A65" t="s">
        <v>161</v>
      </c>
      <c r="B65">
        <v>3673905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Table_Sx</vt:lpstr>
      <vt:lpstr>jelmer_nb</vt:lpstr>
      <vt:lpstr>vlook</vt:lpstr>
      <vt:lpstr>raw_read_counts</vt:lpstr>
      <vt:lpstr>trimmo_read_counts</vt:lpstr>
      <vt:lpstr>al_read_counts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2018-10-17T18:34:08Z</dcterms:modified>
</cp:coreProperties>
</file>