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latório_Indicadores_MISAU" sheetId="1" state="visible" r:id="rId2"/>
    <sheet name="Indicadores_MISAU_PEPFAR" sheetId="2" state="visible" r:id="rId3"/>
    <sheet name="Desempenho%" sheetId="3" state="visible" r:id="rId4"/>
  </sheets>
  <externalReferences>
    <externalReference r:id="rId5"/>
  </externalReferences>
  <definedNames>
    <definedName function="false" hidden="false" name="HKHK" vbProcedure="false">'[3]0.dados gerais'!#ref!</definedName>
    <definedName function="false" hidden="false" name="Lista_Indicadores" vbProcedure="false">'[3]0.dados gerais'!#ref!</definedName>
    <definedName function="false" hidden="false" name="PROVINCIA" vbProcedure="false">[2]Cascade_Prov_Dist_US!$A$2:$A$12</definedName>
    <definedName function="false" hidden="false" name="Relatório_Indicadores_Prioritários" vbProcedure="false">'[3]0.dados gerais'!#ref!</definedName>
    <definedName function="false" hidden="false" name="repor" vbProcedure="false">'[3]0.dados gerais'!#ref!</definedName>
    <definedName function="false" hidden="false" name="se" vbProcedure="false">'[3]0.dados gerais'!#ref!</definedName>
    <definedName function="false" hidden="false" name="WWW" vbProcedure="false">[2]cascade_prov_dist_us!#ref!</definedName>
    <definedName function="false" hidden="false" name="X" vbProcedure="false">[2]cascade_prov_dist_us!#ref!</definedName>
    <definedName function="false" hidden="false" name="ZAMBÉZIA" vbProcedure="false">NA()</definedName>
    <definedName function="false" hidden="false" name="_23_06_2015" vbProcedure="false">'[2]0.dados gerais'!#ref!</definedName>
    <definedName function="false" hidden="false" localSheetId="0" name="Lista_Indicadores" vbProcedure="false">'[3]0.dados gerais'!#ref!</definedName>
    <definedName function="false" hidden="false" localSheetId="0" name="repor" vbProcedure="false">'[3]0.dados gerais'!#ref!</definedName>
    <definedName function="false" hidden="false" localSheetId="0" name="X" vbProcedure="false">[1]cascade_prov_dist_us!#ref!</definedName>
    <definedName function="false" hidden="false" localSheetId="0" name="_23_06_2015" vbProcedure="false">'[1]0.dados gerais'!#ref!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<sst xmlns="http://schemas.openxmlformats.org/spreadsheetml/2006/main" count="961" uniqueCount="535">
  <si>
    <t xml:space="preserve">REPÚBLICA DE MOÇAMBIQUE
MINISTÉRIO DA SAÚDE
DIRECÇÃO NACIONAL DE SAÚDE PÚBLICA
PROGRAMA NACIONAL DE CONTROLO DE ITS, HIV e SIDA</t>
  </si>
  <si>
    <t xml:space="preserve">VI Ciclo</t>
  </si>
  <si>
    <t xml:space="preserve">FICHA DE RELATÓRIO DE DESEMPENHO DOS INDICADORES DE MONITORIA INTENSIVA</t>
  </si>
  <si>
    <t xml:space="preserve"> Recolha e Discussão de Dados </t>
  </si>
  <si>
    <t xml:space="preserve">Província:</t>
  </si>
  <si>
    <t xml:space="preserve">Distrito:</t>
  </si>
  <si>
    <t xml:space="preserve">Unidade Sanitária:</t>
  </si>
  <si>
    <t xml:space="preserve">Mês de Recolha</t>
  </si>
  <si>
    <t xml:space="preserve">Ano</t>
  </si>
  <si>
    <t xml:space="preserve">Grupo de pacientes </t>
  </si>
  <si>
    <t xml:space="preserve">Distribuição dos Indicadores por Categorias </t>
  </si>
  <si>
    <t xml:space="preserve">Tipo de Recolha </t>
  </si>
  <si>
    <t xml:space="preserve">Numerador </t>
  </si>
  <si>
    <t xml:space="preserve">Denominador </t>
  </si>
  <si>
    <t xml:space="preserve">Desempenho 
(%)</t>
  </si>
  <si>
    <t xml:space="preserve">Categoria   de Monitoria Intensiva</t>
  </si>
  <si>
    <t xml:space="preserve">SIM</t>
  </si>
  <si>
    <t xml:space="preserve">Criança Exposta</t>
  </si>
  <si>
    <t xml:space="preserve">1.1</t>
  </si>
  <si>
    <t xml:space="preserve">% de CE ao HIV que chegou a CCR e colheram o 1º PCR DNA para HIV
 (Próx-crianças esperadas)</t>
  </si>
  <si>
    <t xml:space="preserve">Manual</t>
  </si>
  <si>
    <t xml:space="preserve">1.2</t>
  </si>
  <si>
    <t xml:space="preserve">% de CE ao HIV  que colheu o  1º PCR DNA para HIV com &lt;2 meses de vida</t>
  </si>
  <si>
    <t xml:space="preserve">1.3</t>
  </si>
  <si>
    <t xml:space="preserve">% de amostras de PCR enviadas para o laboratorio de referência até 7 dias depois de ter sido colhida. (Indicador não avaliado em US com POC para PCR)</t>
  </si>
  <si>
    <t xml:space="preserve">1.5</t>
  </si>
  <si>
    <t xml:space="preserve">% de resultados de PCR+  entregues ao cuidador</t>
  </si>
  <si>
    <t xml:space="preserve">1.6</t>
  </si>
  <si>
    <t xml:space="preserve">% de CE com PCR+  que iniciaram TARV até 2 semanas depois do diagnóstico/entrega do resultado de PCR ao cuidador</t>
  </si>
  <si>
    <t xml:space="preserve">CATEGORIA 7: TRATAMENTO PROFILÁCTICO PARA TB (TPT) </t>
  </si>
  <si>
    <t xml:space="preserve">Adulto</t>
  </si>
  <si>
    <t xml:space="preserve">7.1</t>
  </si>
  <si>
    <t xml:space="preserve">% de adultos (15/+anos) HIV+ em TARV elegíveis ao TPT e que iniciaram TPT</t>
  </si>
  <si>
    <t xml:space="preserve">Eletrónica</t>
  </si>
  <si>
    <t xml:space="preserve">#IM.MI7NUM1#</t>
  </si>
  <si>
    <t xml:space="preserve">#IM.MI7DEN1#</t>
  </si>
  <si>
    <t xml:space="preserve">7.2</t>
  </si>
  <si>
    <t xml:space="preserve">% de adultos (15/+anos) HIV+ em TARV elegíveis ao TPT que iniciaram e  completaram TPT</t>
  </si>
  <si>
    <t xml:space="preserve">#IM.MI7NUM2#</t>
  </si>
  <si>
    <t xml:space="preserve">#IM.MI7DEN2#</t>
  </si>
  <si>
    <t xml:space="preserve">Pediátrico</t>
  </si>
  <si>
    <t xml:space="preserve">7.3</t>
  </si>
  <si>
    <t xml:space="preserve">% de crianças HIV+ em TARV elegíveis ao TPT  e que iniciaram TPT</t>
  </si>
  <si>
    <t xml:space="preserve">#IM.MI7NUM3#</t>
  </si>
  <si>
    <t xml:space="preserve">#IM.MI7DEN3#</t>
  </si>
  <si>
    <t xml:space="preserve">7.4</t>
  </si>
  <si>
    <t xml:space="preserve">% de crianças HIV+ em TARV elegíveis que iniciaram e completaram TPT </t>
  </si>
  <si>
    <t xml:space="preserve">#IM.MI7NUM4#</t>
  </si>
  <si>
    <t xml:space="preserve">#IM.MI7DEN4#</t>
  </si>
  <si>
    <t xml:space="preserve">Mulher grávida</t>
  </si>
  <si>
    <t xml:space="preserve">7.5</t>
  </si>
  <si>
    <t xml:space="preserve">% de MG HIV+ em TARV  elegíveis ao TPT e que iniciaram TPT</t>
  </si>
  <si>
    <t xml:space="preserve">#IM.MI7NUM5#</t>
  </si>
  <si>
    <t xml:space="preserve">#IM.MI7DEN5#</t>
  </si>
  <si>
    <t xml:space="preserve">7.6</t>
  </si>
  <si>
    <t xml:space="preserve">% de MG HIV+ em TARV elegíveis que iniciaram e completaram TPT</t>
  </si>
  <si>
    <t xml:space="preserve">#IM.MI7NUM6#</t>
  </si>
  <si>
    <t xml:space="preserve">#IM.MI7DEN6#</t>
  </si>
  <si>
    <t xml:space="preserve">Categoria 9: CD4 Inicial</t>
  </si>
  <si>
    <t xml:space="preserve">9.1</t>
  </si>
  <si>
    <t xml:space="preserve">% de adultos  (15/+anos) com pedido de CD4 na primeira consulta clínica depois do diagnóstico de HIV+</t>
  </si>
  <si>
    <t xml:space="preserve">#IM.MI9NUM1#</t>
  </si>
  <si>
    <t xml:space="preserve">#IM.MI9DEN1#</t>
  </si>
  <si>
    <t xml:space="preserve">9.2</t>
  </si>
  <si>
    <t xml:space="preserve">% de adultos  (15/+anos) HIV+ que receberam o resultado do primeiro CD4 dentro de 33 dias  após a primeira consulta clínica</t>
  </si>
  <si>
    <t xml:space="preserve">#IM.MI9NUM2#</t>
  </si>
  <si>
    <t xml:space="preserve">#IM.MI9DEN2#</t>
  </si>
  <si>
    <t xml:space="preserve">9.3</t>
  </si>
  <si>
    <t xml:space="preserve">% de crianças  (0-14 anos) com pedido de CD4 na primeira consulta clínica depois do diagnóstico de HIV+.</t>
  </si>
  <si>
    <t xml:space="preserve">#IM.MI9NUM3#</t>
  </si>
  <si>
    <t xml:space="preserve">#IM.MI9DEN3#</t>
  </si>
  <si>
    <t xml:space="preserve">9.4</t>
  </si>
  <si>
    <t xml:space="preserve">% de crianças  (0-14 anos) HIV+ que receberam o resultado do primeiro CD4 dentro de 33 dias  após a primeira consulta clínica</t>
  </si>
  <si>
    <t xml:space="preserve">#IM.MI9DEN4#</t>
  </si>
  <si>
    <t xml:space="preserve">9.5</t>
  </si>
  <si>
    <t xml:space="preserve">% de MG  HIV+ com registo de pedido de CD4 na primeira CPN</t>
  </si>
  <si>
    <t xml:space="preserve">#IM.MI9NUM4#</t>
  </si>
  <si>
    <t xml:space="preserve">#IM.MI9DEN5#</t>
  </si>
  <si>
    <t xml:space="preserve">9.6</t>
  </si>
  <si>
    <t xml:space="preserve">% de MG  HIV+ que receberam o resultado do primeiro CD4 dentro de 33 dias  após a primeira CPN</t>
  </si>
  <si>
    <t xml:space="preserve">#IM.MI9NUM5#</t>
  </si>
  <si>
    <t xml:space="preserve">#IM.MI9DEN6#</t>
  </si>
  <si>
    <t xml:space="preserve">CATEGORIA 11: SEGUIMENTO E REFORÇO DE ADESÃO AO TARV</t>
  </si>
  <si>
    <t xml:space="preserve">11.1</t>
  </si>
  <si>
    <t xml:space="preserve">% de adultos (15/+anos) em TARV com o mínimo de 3 consultas de seguimento de adesão na FM - Ficha de APSS/PP - nos primeiros 3 meses após início do TARV</t>
  </si>
  <si>
    <t xml:space="preserve">#IM.MI11NUM1#</t>
  </si>
  <si>
    <t xml:space="preserve">#IM.MI11DEN1#</t>
  </si>
  <si>
    <t xml:space="preserve">11.2</t>
  </si>
  <si>
    <t xml:space="preserve">% de adultos (15/+anos) na 1ª linha de TARV com CV ≥ 1000 cps/ml que tiveram 3 consultas de APSS/PP mensais e consecutivas para reforço de adesão </t>
  </si>
  <si>
    <t xml:space="preserve">#IM.MI11NUM2#</t>
  </si>
  <si>
    <t xml:space="preserve">#IM.MI11DEN2#</t>
  </si>
  <si>
    <t xml:space="preserve">11.3</t>
  </si>
  <si>
    <t xml:space="preserve">% de MG em TARV com o mínimo de 3 consultas de seguimento de adesão na FM - Ficha de APSS/PP - nos primeiros 3 meses após início do TARV</t>
  </si>
  <si>
    <t xml:space="preserve">#IM.MI11NUM3#</t>
  </si>
  <si>
    <t xml:space="preserve">#IM.MI11DEN3#</t>
  </si>
  <si>
    <t xml:space="preserve">11.4</t>
  </si>
  <si>
    <t xml:space="preserve">% de MG na 1a linha de TARV com CV acima de 50 cópias que tiveram 3 consultas de APSS/PP mensais consecutivas para reforço de adesão</t>
  </si>
  <si>
    <t xml:space="preserve">#IM.MI11NUM4#</t>
  </si>
  <si>
    <t xml:space="preserve">#IM.MI11DEN4#</t>
  </si>
  <si>
    <t xml:space="preserve">11.5</t>
  </si>
  <si>
    <t xml:space="preserve">% de crianças ≥2 anos de idade em TARV com registo mensal de seguimento da adesão na ficha de APSS/PP nos primeiros 99 dias de TARV </t>
  </si>
  <si>
    <t xml:space="preserve">#IM.MI11NUM5#</t>
  </si>
  <si>
    <t xml:space="preserve">#IM.MI11DEN5#</t>
  </si>
  <si>
    <t xml:space="preserve">11.6</t>
  </si>
  <si>
    <t xml:space="preserve">% de crianças &lt;2 anos de idade em TARV com registo mensal de seguimento da adesão na ficha de APSS/PP no primeiro ano de TARV </t>
  </si>
  <si>
    <t xml:space="preserve">#IM.MI11NUM6#</t>
  </si>
  <si>
    <t xml:space="preserve">#IM.MI11DEN6#</t>
  </si>
  <si>
    <t xml:space="preserve">11.7</t>
  </si>
  <si>
    <t xml:space="preserve">% de crianças (0-14 anos) na 1ª linha de TARV com CV ≥ 1000 cps/ml que tiveram 3 consultas mensais e consecutivas de APSS/PP para reforço de adesão</t>
  </si>
  <si>
    <t xml:space="preserve">#IM.MI11NUM7#</t>
  </si>
  <si>
    <t xml:space="preserve">#IM.MI11DEN7#</t>
  </si>
  <si>
    <t xml:space="preserve">Categoria 18: Revelação do Diagnóstico</t>
  </si>
  <si>
    <t xml:space="preserve">18.1</t>
  </si>
  <si>
    <t xml:space="preserve">% de crianças com [8-9 anos de idade]  com registo da revelação  total do diagnóstico no primeiro ano do TARV</t>
  </si>
  <si>
    <t xml:space="preserve">#IM.MI18NUM89#</t>
  </si>
  <si>
    <t xml:space="preserve">#IM.MI18DEN89#</t>
  </si>
  <si>
    <t xml:space="preserve">18.2</t>
  </si>
  <si>
    <t xml:space="preserve">% de crianças com [10-14  anos de idade] com registo da revelação  total do diagnóstico no primeiro ano do TARV</t>
  </si>
  <si>
    <t xml:space="preserve">#IM.MI18NUM1014#</t>
  </si>
  <si>
    <t xml:space="preserve">#IM.MI18DEN1014#</t>
  </si>
  <si>
    <t xml:space="preserve">CATEGORIA 12: RETENÇÃO</t>
  </si>
  <si>
    <t xml:space="preserve">12.1</t>
  </si>
  <si>
    <t xml:space="preserve">% de adultos (15/+anos) em TARV  que retornaram para 2ª consulta clínica ou levantamento de ARVs dentro de 33 dias após início do TARV</t>
  </si>
  <si>
    <t xml:space="preserve">#IM.MI12P1NUM1#</t>
  </si>
  <si>
    <t xml:space="preserve">#IM.MI12P1DEN1#</t>
  </si>
  <si>
    <t xml:space="preserve">12.2</t>
  </si>
  <si>
    <t xml:space="preserve">% de adultos (15/+anos) em TARV que tiveram no mínimo 3 consultas clínicas ou levantamento de ARVs dentro de 99 dias (nos primeiros 3 meses) após início do TARV</t>
  </si>
  <si>
    <t xml:space="preserve">#IM.MI12P1NUM2#</t>
  </si>
  <si>
    <t xml:space="preserve">#IM.MI12P1DEN2#</t>
  </si>
  <si>
    <t xml:space="preserve">12.5</t>
  </si>
  <si>
    <t xml:space="preserve">% de crianças (0-14 anos) em TARV  que retornaram para 2ª consulta clínica ou levantamento de ARVs dentro de 33 dias após início do TARV</t>
  </si>
  <si>
    <t xml:space="preserve">#IM.MI12P1NUM5#</t>
  </si>
  <si>
    <t xml:space="preserve">#IM.MI12P1DEN5#</t>
  </si>
  <si>
    <t xml:space="preserve">12.6</t>
  </si>
  <si>
    <t xml:space="preserve">% de crianças em TARV (0-14 anos) com consultas clínicas mensais ou levantamento de ARVs dentro de 99 dias (nos primeiros 3 meses) após início do TARV</t>
  </si>
  <si>
    <t xml:space="preserve">#IM.MI12P1NUM6#</t>
  </si>
  <si>
    <t xml:space="preserve">#IM.MI12P1DEN6#</t>
  </si>
  <si>
    <t xml:space="preserve">12.9</t>
  </si>
  <si>
    <t xml:space="preserve">% de MG HIV+ que iniciaram TARV na CPN e que retornaram para 2ª consulta clínica ou levantamento de ARVs dentro de 33 dias após início do TARV</t>
  </si>
  <si>
    <t xml:space="preserve">#IM.MI12P1NUM9#</t>
  </si>
  <si>
    <t xml:space="preserve">#IM.MI12P1DEN9#</t>
  </si>
  <si>
    <t xml:space="preserve">% de MG HIV+ que iniciaram TARV na CPN e tiveram 3 consultas mensais/levantamentos de ARVs dentro de 99 dias (nos primeiros 3 meses) após início do TARV</t>
  </si>
  <si>
    <t xml:space="preserve">#IM.MI12P1NUM10#</t>
  </si>
  <si>
    <t xml:space="preserve">#IM.MI12P1DEN10#</t>
  </si>
  <si>
    <t xml:space="preserve">CATEGORIA 13: CARGA VIRAL (CV)</t>
  </si>
  <si>
    <t xml:space="preserve">13.1</t>
  </si>
  <si>
    <t xml:space="preserve">% de adultos (15/+anos) na  1ª linha de TARV que tiveram consulta clínica no período de revisão, eram elegíveis ao pedido de CV e com registo de pedido de CV feito pelo clínico </t>
  </si>
  <si>
    <t xml:space="preserve">#IM.MI13NUM1#</t>
  </si>
  <si>
    <t xml:space="preserve">#IM.MI13DEN1#</t>
  </si>
  <si>
    <t xml:space="preserve">13.2</t>
  </si>
  <si>
    <t xml:space="preserve">% de adultos (15/+anos) na 1ª linha de TARV que receberam o resultado da CV entre o sexto e o nono mês após início do TARV</t>
  </si>
  <si>
    <t xml:space="preserve">#IM.MI13NUM2#</t>
  </si>
  <si>
    <t xml:space="preserve">#IM.MI13DEN2#</t>
  </si>
  <si>
    <t xml:space="preserve">13.3</t>
  </si>
  <si>
    <t xml:space="preserve">% de Adultos (15/+anos) na 1ª linha de TARV com registo de pedido de CV entre o 3º e o 4º mês após terem recebido  o último resultado de CV acima de 1000 Cópias</t>
  </si>
  <si>
    <t xml:space="preserve">#IM.MI13NUM3#</t>
  </si>
  <si>
    <t xml:space="preserve">#IM.MI13DEN3#</t>
  </si>
  <si>
    <t xml:space="preserve">13.4</t>
  </si>
  <si>
    <t xml:space="preserve">% de adultos (15/+anos) na  2a linha de TARV elegíveis a CV  com registo de pedido de CV feito pelo clínico</t>
  </si>
  <si>
    <t xml:space="preserve">#IM.MI13NUM4#</t>
  </si>
  <si>
    <t xml:space="preserve">#IM.MI13DEN4#</t>
  </si>
  <si>
    <t xml:space="preserve">13.5</t>
  </si>
  <si>
    <t xml:space="preserve">% de adultos (15/+anos) na 2a linha de TARV que receberam o resultado da CV entre o sexto e o nono mês após o início da 2a linha de TARV</t>
  </si>
  <si>
    <t xml:space="preserve">#IM.MI13NUM5#</t>
  </si>
  <si>
    <t xml:space="preserve">#IM.MI13DEN5#</t>
  </si>
  <si>
    <t xml:space="preserve">13.6</t>
  </si>
  <si>
    <t xml:space="preserve">% de crianças (0-4 anos de idade) na 1a linha de TARV que tiveram consulta clínica no período de revisão, eram elegíveis ao pedido de CV e com registo de pedido de CV feito pelo clínico.</t>
  </si>
  <si>
    <t xml:space="preserve">#IM.MI13NUM6#</t>
  </si>
  <si>
    <t xml:space="preserve">#IM.MI13DEN6#</t>
  </si>
  <si>
    <t xml:space="preserve">13.7</t>
  </si>
  <si>
    <t xml:space="preserve">% de crianças (5-9 anos de idade) na 1a linha de TARV que tiveram consulta clínica no período de revisão, eram elegíveis ao pedido de CV e com registo de pedido de CV feito pelo clínico.</t>
  </si>
  <si>
    <t xml:space="preserve">#IM.MI13NUM7#</t>
  </si>
  <si>
    <t xml:space="preserve">#IM.MI13DEN7#</t>
  </si>
  <si>
    <t xml:space="preserve">13.8</t>
  </si>
  <si>
    <t xml:space="preserve">% de crianças (10-14 anos de idade) na 1a linha de TARV que tiveram consulta clínica no período de revisão, eram elegíveis ao pedido de CV e com registo de pedido de CV feito pelo clínico.</t>
  </si>
  <si>
    <t xml:space="preserve">#IM.MI13NUM8#</t>
  </si>
  <si>
    <t xml:space="preserve">#IM.MI13DEN8#</t>
  </si>
  <si>
    <t xml:space="preserve">13.9</t>
  </si>
  <si>
    <t xml:space="preserve">% de crianças  (0-4 anos de idade) na 1a linha de TARV que receberam o resultado da Carga Viral entre o sexto e o nono mês após o início do TARV</t>
  </si>
  <si>
    <t xml:space="preserve">#IM.MI13NUM9#</t>
  </si>
  <si>
    <t xml:space="preserve">#IM.MI13DEN9#</t>
  </si>
  <si>
    <t xml:space="preserve">13.10</t>
  </si>
  <si>
    <t xml:space="preserve">% de crianças  (5-9 anos de idade) na 1a linha de TARV que receberam o resultado da Carga Viral entre o sexto e o nono mês após o início do TARV</t>
  </si>
  <si>
    <t xml:space="preserve">#IM.MI13NUM10#</t>
  </si>
  <si>
    <t xml:space="preserve">#IM.MI13DEN10#</t>
  </si>
  <si>
    <t xml:space="preserve">13.11</t>
  </si>
  <si>
    <t xml:space="preserve">% de crianças  (10-14 anos de idade) na 1a linha de TARV que receberam o resultado da CV entre o sexto e o nono mês após o início do TARV</t>
  </si>
  <si>
    <t xml:space="preserve">#IM.MI13NUM11#</t>
  </si>
  <si>
    <t xml:space="preserve">#IM.MI13DEN11#</t>
  </si>
  <si>
    <t xml:space="preserve">13.12</t>
  </si>
  <si>
    <t xml:space="preserve">% de crianças (&gt;2 anos de idade) na 1ª linha de TARV com registo de pedido de CV entre o 3º e o 4º mês após terem recebido  o último resultado de CV acima de 1000 cópias</t>
  </si>
  <si>
    <t xml:space="preserve">#IM.MI13NUM12#</t>
  </si>
  <si>
    <t xml:space="preserve">#IM.MI13DEN12#</t>
  </si>
  <si>
    <t xml:space="preserve">13.13</t>
  </si>
  <si>
    <t xml:space="preserve">% de crianças na  2ª linha de TARV elegíveis ao pedido de CV  e com registo de pedido de CV feito pelo clínico</t>
  </si>
  <si>
    <t xml:space="preserve">#IM.MI13NUM13#</t>
  </si>
  <si>
    <t xml:space="preserve">#IM.MI13DEN13#</t>
  </si>
  <si>
    <t xml:space="preserve">13.14</t>
  </si>
  <si>
    <t xml:space="preserve">% de crianças  na 2ª linha de TARV que receberam o resultado da CV entre o sexto e o nono mês após o início da 2ª linha de TARV</t>
  </si>
  <si>
    <t xml:space="preserve">#IM.MI13NUM14#</t>
  </si>
  <si>
    <t xml:space="preserve">#IM.MI13DEN14#</t>
  </si>
  <si>
    <t xml:space="preserve">Mulher Grávida</t>
  </si>
  <si>
    <t xml:space="preserve">13.15</t>
  </si>
  <si>
    <t xml:space="preserve">% de MG elegíveis a CV com registo de pedido de CV feito pelo clínico (MG que iniciaram TARV na CPN)</t>
  </si>
  <si>
    <t xml:space="preserve">#IM.MI13NUM15#</t>
  </si>
  <si>
    <t xml:space="preserve">#IM.MI13DEN15#</t>
  </si>
  <si>
    <t xml:space="preserve">13.16</t>
  </si>
  <si>
    <t xml:space="preserve">% de MG elegíveis a CV com registo de pedido de CV feito pelo clínico na primeira CPN (MG em  TARV a entrada na CPN)</t>
  </si>
  <si>
    <t xml:space="preserve">#IM.MI13NUM16#</t>
  </si>
  <si>
    <t xml:space="preserve">#IM.MI13DEN16#</t>
  </si>
  <si>
    <t xml:space="preserve">13.17</t>
  </si>
  <si>
    <t xml:space="preserve">% de MG que receberam o resultado da CV dentro de 33 dias após pedido de CV</t>
  </si>
  <si>
    <t xml:space="preserve">#IM.MI13NUM17#</t>
  </si>
  <si>
    <t xml:space="preserve">#IM.MI13DEN17#</t>
  </si>
  <si>
    <t xml:space="preserve">13.18</t>
  </si>
  <si>
    <t xml:space="preserve">% de MG na 1ª linha de TARV com registo de pedido de CV entre o 3º e o 4º mês após terem recebido  o último resultado de CV acima de 50 cópias</t>
  </si>
  <si>
    <t xml:space="preserve">#IM.MI13NUM18#</t>
  </si>
  <si>
    <t xml:space="preserve">#IM.MI13DEN18#</t>
  </si>
  <si>
    <t xml:space="preserve">Categoria 14: Supressão Viral  (Resultado de CV&lt;1000 Cópias/ml)</t>
  </si>
  <si>
    <t xml:space="preserve">14.1</t>
  </si>
  <si>
    <t xml:space="preserve">% de utentes (&lt;1 ano) em TARV com supressão viral (CV&lt;1000 Cps/ml)</t>
  </si>
  <si>
    <t xml:space="preserve">#IM.MI14NUM1#</t>
  </si>
  <si>
    <t xml:space="preserve">#IM.MI14DEN1#</t>
  </si>
  <si>
    <t xml:space="preserve">14.2</t>
  </si>
  <si>
    <t xml:space="preserve">% de utentes (1- 4 anos) em TARV com supressão viral (CV&lt;1000 Cps/ml)</t>
  </si>
  <si>
    <t xml:space="preserve">#IM.MI14NUM2#</t>
  </si>
  <si>
    <t xml:space="preserve">#IM.MI14DEN2#</t>
  </si>
  <si>
    <t xml:space="preserve">14.3</t>
  </si>
  <si>
    <t xml:space="preserve">% de utentes (5 - 9 anos) em TARV com supressão viral (CV&lt;1000 Cps/ml)</t>
  </si>
  <si>
    <t xml:space="preserve">#IM.MI14NUM3#</t>
  </si>
  <si>
    <t xml:space="preserve">#IM.MI14DEN3#</t>
  </si>
  <si>
    <t xml:space="preserve">14.4</t>
  </si>
  <si>
    <t xml:space="preserve">% de utentes (10 - 14 anos) em TARV com supressão viral (CV&lt;1000 Cps/ml)</t>
  </si>
  <si>
    <t xml:space="preserve">#IM.MI14NUM4#</t>
  </si>
  <si>
    <t xml:space="preserve">#IM.MI14DEN4#</t>
  </si>
  <si>
    <t xml:space="preserve">14.5</t>
  </si>
  <si>
    <t xml:space="preserve">% de utentes (15 -19 anos) em TARV com supressão viral (CV&lt;1000 Cps/ml)</t>
  </si>
  <si>
    <t xml:space="preserve">#IM.MI14NUM5#</t>
  </si>
  <si>
    <t xml:space="preserve">#IM.MI14DEN5#</t>
  </si>
  <si>
    <t xml:space="preserve">14.6</t>
  </si>
  <si>
    <t xml:space="preserve">% de utentes (20/+ anos) em TARV com supressão viral (CV&lt;1000 Cps/ml)</t>
  </si>
  <si>
    <t xml:space="preserve">#IM.MI14NUM6#</t>
  </si>
  <si>
    <t xml:space="preserve">#IM.MI14DEN6#</t>
  </si>
  <si>
    <t xml:space="preserve">14.7</t>
  </si>
  <si>
    <t xml:space="preserve">% de MG em TARV com supressão viral (CV&lt;1000 Cps/ml)</t>
  </si>
  <si>
    <t xml:space="preserve">#IM.MI14NUM7#</t>
  </si>
  <si>
    <t xml:space="preserve">#IM.MI14DEN7#</t>
  </si>
  <si>
    <t xml:space="preserve">Mulher lactante</t>
  </si>
  <si>
    <t xml:space="preserve">14.8</t>
  </si>
  <si>
    <t xml:space="preserve">% de ML em TARV com supressão viral (CV&lt;1000 Cps/ml)</t>
  </si>
  <si>
    <t xml:space="preserve">#IM.MI14NUM8#</t>
  </si>
  <si>
    <t xml:space="preserve">#IM.MI14DEN8#</t>
  </si>
  <si>
    <t xml:space="preserve">CATEGORIA 15:  MODELOS DIFERENCIADOS DE CUIDADOS/SERVIÇOS   </t>
  </si>
  <si>
    <t xml:space="preserve">Pacientes em MDS</t>
  </si>
  <si>
    <t xml:space="preserve">15.13</t>
  </si>
  <si>
    <t xml:space="preserve">% de utentes elegíveis a MDS e que foram inscritos em MDS</t>
  </si>
  <si>
    <t xml:space="preserve">#IM.MI15NUM13#</t>
  </si>
  <si>
    <t xml:space="preserve">#IM.MI15DEN13#</t>
  </si>
  <si>
    <t xml:space="preserve">15.14</t>
  </si>
  <si>
    <t xml:space="preserve">% de utentes inscritos em MDS com CV ≥ 1000 cópias e que foram suspensos de MDS</t>
  </si>
  <si>
    <t xml:space="preserve">#IM.MI15NUM14#</t>
  </si>
  <si>
    <t xml:space="preserve">#IM.MI15DEN14#</t>
  </si>
  <si>
    <t xml:space="preserve">15.15</t>
  </si>
  <si>
    <t xml:space="preserve">% de utentes inscritos em MDS em TARV há mais de 24 meses, que conhecem o resultado de CV de seguimento</t>
  </si>
  <si>
    <t xml:space="preserve">#IM.MI15NUM15#</t>
  </si>
  <si>
    <t xml:space="preserve">#IM.MI15DEN15#</t>
  </si>
  <si>
    <t xml:space="preserve">15.16</t>
  </si>
  <si>
    <t xml:space="preserve">% de utentes inscritos em MDS com supressão viral</t>
  </si>
  <si>
    <t xml:space="preserve">#IM.MI15NUM16#</t>
  </si>
  <si>
    <t xml:space="preserve">#IM.MI15DEN16#</t>
  </si>
  <si>
    <t xml:space="preserve">Relatório de Monitoria Intensiva</t>
  </si>
  <si>
    <t xml:space="preserve">Data de Geração do Relatório:</t>
  </si>
  <si>
    <t xml:space="preserve">&lt;report generation date&gt;</t>
  </si>
  <si>
    <t xml:space="preserve">Descrição:</t>
  </si>
  <si>
    <t xml:space="preserve">Este relatório quantifica os utentes de acordo com uma série de indicadores relacionados a Monitoria Intensiva afim de monitorar intensivamente a qualidade do atendimento e tratamento do HIV a nivel das Unidades Sanitárias.</t>
  </si>
  <si>
    <t xml:space="preserve">Indicadores da Categoria 1: DPI   (Recolha Manual)</t>
  </si>
  <si>
    <t xml:space="preserve">Indicadores da Categoria 7 de TRATAMENTO PROFILÁCTICO PARA TB (TPT)  </t>
  </si>
  <si>
    <t xml:space="preserve">Categoria 9 - CD4 Inicial</t>
  </si>
  <si>
    <t xml:space="preserve">Indicadores da Categoria 11 de SEGUIMENTO E REFORÇO DE ADESÃO AO TARV</t>
  </si>
  <si>
    <t xml:space="preserve">Indicadores da Cat 18: RD</t>
  </si>
  <si>
    <t xml:space="preserve">Indicadores da Categoria 12 de RETENÇÃO AO TARV  </t>
  </si>
  <si>
    <t xml:space="preserve">Indicadores da Categoria 13 CARGA VIRAL (Pedido 1a Linha)</t>
  </si>
  <si>
    <t xml:space="preserve">Indicadores da Categoria 13 CARGA VIRAL (Pedido 2a Linha)</t>
  </si>
  <si>
    <t xml:space="preserve">Indicadores da Categoria 13 CARGA VIRAL (Pedido MG)</t>
  </si>
  <si>
    <t xml:space="preserve">Indicadores da Categoria 13 CARGA VIRAL (Resultado 1a Linha)</t>
  </si>
  <si>
    <t xml:space="preserve">Indicadores da Categoria 13 CARGA VIRAL (Resultado 2a Linha)</t>
  </si>
  <si>
    <t xml:space="preserve">Indicadores da Categoria 13 CARGA VIRAL (Resultado MG)</t>
  </si>
  <si>
    <t xml:space="preserve">Indicadores da Categoria 13 CARGA VIRAL (Pedido de CV e 3 Consultas APSS/PP)</t>
  </si>
  <si>
    <t xml:space="preserve">Novos Indicadores PEPFAR de Monitoria Intensiva de Carga Viral</t>
  </si>
  <si>
    <t xml:space="preserve">Indicadores da Categoria 14 Supressão Viral</t>
  </si>
  <si>
    <t xml:space="preserve">Indicadores da Categoria 15 MDS</t>
  </si>
  <si>
    <t xml:space="preserve">% de CE ao HIV que chegou a CCR e colheram o 1º PCR DNA para HIV
 (Próx-crianças esperadas)
1.1</t>
  </si>
  <si>
    <t xml:space="preserve">% de CE ao HIV  que colheu o  1º PCR DNA para HIV com &lt;2 meses de vida
1.2</t>
  </si>
  <si>
    <r>
      <rPr>
        <b val="true"/>
        <sz val="11"/>
        <rFont val="Calibri"/>
        <family val="2"/>
        <charset val="1"/>
      </rPr>
      <t xml:space="preserve">% de amostras de PCR enviadas para o laboratorio de referência até 7 dias depois de ter sido colhida. 
1.3
</t>
    </r>
    <r>
      <rPr>
        <b val="true"/>
        <sz val="11"/>
        <color rgb="FFFF0000"/>
        <rFont val="Calibri"/>
        <family val="2"/>
        <charset val="1"/>
      </rPr>
      <t xml:space="preserve">Este indicador não é avaliado em US's com POP para PCR</t>
    </r>
  </si>
  <si>
    <r>
      <rPr>
        <b val="true"/>
        <sz val="11"/>
        <rFont val="Calibri"/>
        <family val="2"/>
        <charset val="1"/>
      </rPr>
      <t xml:space="preserve">% de resultados de PCR+  entregues ao cuidador
</t>
    </r>
    <r>
      <rPr>
        <b val="true"/>
        <sz val="11"/>
        <color rgb="FF000000"/>
        <rFont val="Calibri"/>
        <family val="2"/>
        <charset val="1"/>
      </rPr>
      <t xml:space="preserve">1.5</t>
    </r>
  </si>
  <si>
    <t xml:space="preserve">% de CE com PCR+  que iniciaram TARV até 2 semanas depois do diagnóstico/entrega do resultado de PCR ao cuidador
1.6</t>
  </si>
  <si>
    <t xml:space="preserve">% de HIV+ em TARV, elegíveis ao TPT e que iniciaram TPT
MI Categorias: 7.1, 7.3, 7.5</t>
  </si>
  <si>
    <t xml:space="preserve">% de HIV+ em TARV, elegíveis ao TPT, que iniciaram e completaram TPT
MI Categorias: 7.2, 7.4, 7.6</t>
  </si>
  <si>
    <t xml:space="preserve">% de utentes com pedido de CD4 na primeira consulta clínica depois do diagnóstico de HIV+
MI Categorias: 9.1, 9.3, 9.5</t>
  </si>
  <si>
    <t xml:space="preserve">% de utentes HIV+ que receberam o resultado do primeiro CD4 dentro de 33 dias após a primeira consulta clínica
MI Categorias: 9.2, 9.4, 9.5</t>
  </si>
  <si>
    <t xml:space="preserve">% de novos inícios TARV com consultas mensais de seguimento da adesão (segundo as normas)
MI Categorias: 11.1, 11.3, 11.5, 11.6</t>
  </si>
  <si>
    <t xml:space="preserve">% de utentes na 1ª Linha TARV que receberam uma CV&gt; 1000 cópias e tiveram 3 consultas de APSS/PP mensais para reforço da adesão (AMA)
MI Categorias: 11.2, 11.4, 11.7</t>
  </si>
  <si>
    <t xml:space="preserve">% de crianças com registo da revelação  total do diagnóstico no primeiro ano do TARV</t>
  </si>
  <si>
    <t xml:space="preserve">% de utentes que retornaram para a 1ª consulta clínica ou levantamento de ARVs até 33 dias depois do início do TARV
MI Categorias: 12.1, 12.5, 12.9</t>
  </si>
  <si>
    <t xml:space="preserve">% de utentes que tiveram no mínimo 3 consultas clínicas ou levantamento de ARVs mensais até 99 dias depois do início do TARV
MI Categorias: 12.2, 12.6, 12.10</t>
  </si>
  <si>
    <t xml:space="preserve">% de utentes na 1ª Linha TARV que tiveram consulta clínica no período de revisão, eram elegíveis ao pedido de CV e com registo de pedido de CV feito pelo clínico
MI Categorias: 13.1, 13.6, 13.7, 13.8</t>
  </si>
  <si>
    <t xml:space="preserve">% de utentes na 2ª Linha TARV que tiveram consulta clínica no período de revisão, eram elegíveis ao pedido de CV e com registo de pedido de CV feito pelo clínico
MI Categorias: 13.4, 13.13</t>
  </si>
  <si>
    <t xml:space="preserve">% de MG elegíveis a CV com registo de pedido de CV
MI Categorias: 13.15, 13.16</t>
  </si>
  <si>
    <t xml:space="preserve">% de utentes na 1ª Linha TARV que receberam resultado da CV entre o sexto e o nono mês após início do TARV ou mudança de regime
MI Categorias: 13.2, 13.9, 13.10, 13.11</t>
  </si>
  <si>
    <t xml:space="preserve">% de utentes na 2ª Linha TARV que receberam resultado da CV entre o sexto e o nono mês após início da  2ª Linha TARV
MI Categorias: 13.5, 13.14</t>
  </si>
  <si>
    <t xml:space="preserve">% de MG's que receberam resultado da CV até 33 dias depois pedido
MI Categorias: 13.17</t>
  </si>
  <si>
    <t xml:space="preserve">% de utentes na 1ª Linha TARV com registo de pedido de CV entre o 3º e o 4º mês após terem recebido o último resultado de CV&gt;1000 copias (CV&gt;50 cps se MG)
MI Categorias: 13.3, 13.12, 13.18</t>
  </si>
  <si>
    <t xml:space="preserve">Pacientes com segundo resultado de Carga Viral alto após sessões de APSS/PP</t>
  </si>
  <si>
    <t xml:space="preserve">Pacientes com segundo resultado de Carga Viral baixo após sessões de APSS/PP</t>
  </si>
  <si>
    <t xml:space="preserve">Pacientes que trocaram para segunda linha de TARV após segundo resultado alto de Carga Viral</t>
  </si>
  <si>
    <t xml:space="preserve">Mulheres Grávidas com segundo resultado de Carga Viral alto após sessões de APSS/PP</t>
  </si>
  <si>
    <t xml:space="preserve">Mulheres Grávidas com segundo resultado de Carga Viral baixo após sessões de APSS/PP</t>
  </si>
  <si>
    <t xml:space="preserve">Mulheres Grávidas que trocaram para segunda linha de TARV após segundo resultado alto de Carga Viral</t>
  </si>
  <si>
    <t xml:space="preserve">% de utentes em TARV com supressão viral (CV&lt;1000 Cps/ml)
MI Categoria 14: 14.1, 14.2, 14.3, 14.4, 14.5, 14.6, 14.7, 14.8</t>
  </si>
  <si>
    <t xml:space="preserve">% de pacientes elegíveis a MDS e que foram inscritos em MDS
MI Categoria 15.13</t>
  </si>
  <si>
    <t xml:space="preserve">% de utentes que foram suspensos do MDS após perda de critérios (CV&gt;1000 cps)
MI Categorias: 15.14</t>
  </si>
  <si>
    <t xml:space="preserve">% de utentes inscritos em MDS em TARV há mais de 21 meses, que conhecem o seu resultado de CV de seguimento
MI Categoria 15.15</t>
  </si>
  <si>
    <t xml:space="preserve">% de utentes inscritos em MDS com supressão viral (CV&lt;1000 Cps/ml)
MI Categorias: 15.16</t>
  </si>
  <si>
    <t xml:space="preserve">Data de Recolha de Dados</t>
  </si>
  <si>
    <t xml:space="preserve">US</t>
  </si>
  <si>
    <t xml:space="preserve">DATIM Code</t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</si>
  <si>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MG HIV+ inscritas na CPN há seis meses (recuar 6 meses do mês de revisão). 
</t>
    </r>
    <r>
      <rPr>
        <b val="true"/>
        <sz val="10"/>
        <rFont val="Calibri"/>
        <family val="2"/>
        <charset val="1"/>
      </rPr>
      <t xml:space="preserve">NOTA: </t>
    </r>
    <r>
      <rPr>
        <sz val="10"/>
        <rFont val="Calibri"/>
        <family val="2"/>
        <charset val="1"/>
      </rPr>
      <t xml:space="preserve">Somar os dados das linhas 24 e 26, isto é, MG HIV+ a entrada na CPN e MG testadas HIV+ na CPN.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Resumo Mensal da US-SMI-CPN do mês de avaliação.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</si>
  <si>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CE ao HIV que colheram o 1º PCR, no mês de avaliação.
</t>
    </r>
    <r>
      <rPr>
        <b val="true"/>
        <sz val="10"/>
        <rFont val="Calibri"/>
        <family val="2"/>
        <charset val="1"/>
      </rPr>
      <t xml:space="preserve">Fonte: </t>
    </r>
    <r>
      <rPr>
        <sz val="10"/>
        <rFont val="Calibri"/>
        <family val="2"/>
        <charset val="1"/>
      </rPr>
      <t xml:space="preserve">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</si>
  <si>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CE ao HIV que colheram o 1º PCR no mês de revisão.
</t>
    </r>
    <r>
      <rPr>
        <b val="true"/>
        <sz val="10"/>
        <rFont val="Calibri"/>
        <family val="2"/>
        <charset val="1"/>
      </rPr>
      <t xml:space="preserve">
Fonte: </t>
    </r>
    <r>
      <rPr>
        <sz val="10"/>
        <rFont val="Calibri"/>
        <family val="2"/>
        <charset val="1"/>
      </rPr>
      <t xml:space="preserve">Livro de Registo de Colheita de PCR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</si>
  <si>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CE ao HIV que colheram o 1º PCR com &lt; 2 meses de vida no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</si>
  <si>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CE ao HIV que colheram amostra de PCR, no mês de revisão.
</t>
    </r>
    <r>
      <rPr>
        <b val="true"/>
        <sz val="10"/>
        <rFont val="Calibri"/>
        <family val="2"/>
        <charset val="1"/>
      </rPr>
      <t xml:space="preserve">Nota:</t>
    </r>
    <r>
      <rPr>
        <sz val="10"/>
        <rFont val="Calibri"/>
        <family val="2"/>
        <charset val="1"/>
      </rPr>
      <t xml:space="preserve">  Não importa a idade da criança. Contar o total de todas colheitas de PCR (1ª Colheitas + Colheitas de Confirmação + Colheitas Seguintes) do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</si>
  <si>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Numerador:
</t>
    </r>
    <r>
      <rPr>
        <sz val="10"/>
        <rFont val="Calibri"/>
        <family val="2"/>
        <charset val="1"/>
      </rPr>
      <t xml:space="preserve">Número de amostras de PCR colhidas no mês de revisão e enviadas ao Laboratório até 7 dias (depois da colheita).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</si>
  <si>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resultados de PCR+ do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  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</si>
  <si>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PCR+ do mês de revisão e que foram entregues aos cuidadores.
</t>
    </r>
    <r>
      <rPr>
        <b val="true"/>
        <sz val="10"/>
        <rFont val="Calibri"/>
        <family val="2"/>
        <charset val="1"/>
      </rPr>
      <t xml:space="preserve">
Fonte:</t>
    </r>
    <r>
      <rPr>
        <sz val="10"/>
        <rFont val="Calibri"/>
        <family val="2"/>
        <charset val="1"/>
      </rPr>
      <t xml:space="preserve"> Livro de Registo de Colheita de PCR  </t>
    </r>
  </si>
  <si>
    <r>
      <rPr>
        <b val="true"/>
        <sz val="10"/>
        <rFont val="Calibri"/>
        <family val="2"/>
        <charset val="1"/>
      </rPr>
      <t xml:space="preserve">Denominador:
</t>
    </r>
    <r>
      <rPr>
        <sz val="10"/>
        <rFont val="Calibri"/>
        <family val="2"/>
        <charset val="1"/>
      </rPr>
      <t xml:space="preserve">Número de PCR+ do mês em revisão e que foram entregues aos cuidadores.
</t>
    </r>
    <r>
      <rPr>
        <b val="true"/>
        <sz val="10"/>
        <rFont val="Calibri"/>
        <family val="2"/>
        <charset val="1"/>
      </rPr>
      <t xml:space="preserve">
Fonte: </t>
    </r>
    <r>
      <rPr>
        <sz val="10"/>
        <rFont val="Calibri"/>
        <family val="2"/>
        <charset val="1"/>
      </rPr>
      <t xml:space="preserve">Livro de Registo de Colheita de PCR  
</t>
    </r>
    <r>
      <rPr>
        <b val="true"/>
        <sz val="10"/>
        <rFont val="Calibri"/>
        <family val="2"/>
        <charset val="1"/>
      </rPr>
      <t xml:space="preserve"> 
</t>
    </r>
  </si>
  <si>
    <r>
      <rPr>
        <b val="true"/>
        <sz val="10"/>
        <rFont val="Calibri"/>
        <family val="2"/>
        <charset val="1"/>
      </rPr>
      <t xml:space="preserve">Numerador:
</t>
    </r>
    <r>
      <rPr>
        <sz val="10"/>
        <rFont val="Calibri"/>
        <family val="2"/>
        <charset val="1"/>
      </rPr>
      <t xml:space="preserve">Número de CE com PCR+ no mês de revisão e que iniciaram TARV  dentro de 15 dias (depois do cuidador ter recebido o resultado do PCR+). 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  
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</si>
  <si>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há 1 mês (mês anterior a recolha de dados) e que eram elegíveis ao TPT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</si>
  <si>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1 mês (mês anterior a recolha de dados) e que eram elegíveis ao TPT e que iniciaram TPT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</si>
  <si>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que eram elegiveis ao TPT e que iniciaram TPT há 7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</si>
  <si>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que eram elegiveis ao TPT, que iniciaram TPT há 7 meses e que completaram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</si>
  <si>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com registo da primeira consulta clínica/abertura da Ficha Mestra no mês de revisão (mês estatístico anterior ao mês de recolha de dados).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</si>
  <si>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com registo da primeira consulta clínica/abertura da Ficha Mestra no mês (estatístico) de revisão e com registo de pedido de CD4 na ficha mestra -ficha clínica- na data da primeira consulta clínica.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</si>
  <si>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</si>
  <si>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4 meses e que tiveram 3 consultas mensais de seguimento de adesão (após início do TARV)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</si>
  <si>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4 meses, com &lt;2 anos de idade e que tiveram consultas mensais de seguimento da adesão (após início TARV)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</si>
  <si>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1a linha TARV que receberam uma CV &gt; 1000 cópias há 4 meses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</si>
  <si>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1a linha TARV que receberam uma </t>
    </r>
    <r>
      <rPr>
        <b val="true"/>
        <sz val="10"/>
        <rFont val="Calibri"/>
        <family val="2"/>
        <charset val="1"/>
      </rPr>
      <t xml:space="preserve">CV &gt; 50 </t>
    </r>
    <r>
      <rPr>
        <sz val="10"/>
        <rFont val="Calibri"/>
        <family val="2"/>
        <charset val="1"/>
      </rPr>
      <t xml:space="preserve">cópias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</si>
  <si>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1a linha TARV, que receberam uma CV&gt; 1000 cópias há 4 meses e tiveram 3 consultas de APSS/PP mensais para reforço de adesão (AMA)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</si>
  <si>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1a linha TARV, que receberam uma </t>
    </r>
    <r>
      <rPr>
        <b val="true"/>
        <sz val="10"/>
        <rFont val="Calibri"/>
        <family val="2"/>
        <charset val="1"/>
      </rPr>
      <t xml:space="preserve">CV&gt; 50</t>
    </r>
    <r>
      <rPr>
        <sz val="10"/>
        <rFont val="Calibri"/>
        <family val="2"/>
        <charset val="1"/>
      </rPr>
      <t xml:space="preserve"> cópias há 4 meses e tiveram 3 consultas de APSS/PP mensais para reforço de adesão (AMA)</t>
    </r>
  </si>
  <si>
    <r>
      <rPr>
        <b val="true"/>
        <sz val="10"/>
        <rFont val="Calibri"/>
        <family val="2"/>
        <charset val="1"/>
      </rPr>
      <t xml:space="preserve">Denomidador:
</t>
    </r>
    <r>
      <rPr>
        <sz val="10"/>
        <rFont val="Calibri"/>
        <family val="2"/>
        <charset val="1"/>
      </rPr>
      <t xml:space="preserve">Número de crianças/adolescentes com registo de início do TARV no mês de revisão. </t>
    </r>
  </si>
  <si>
    <r>
      <rPr>
        <b val="true"/>
        <sz val="10"/>
        <rFont val="Calibri"/>
        <family val="2"/>
        <charset val="1"/>
      </rPr>
      <t xml:space="preserve">Numerador</t>
    </r>
    <r>
      <rPr>
        <sz val="10"/>
        <rFont val="Calibri"/>
        <family val="2"/>
        <charset val="1"/>
      </rPr>
      <t xml:space="preserve">:
Número de crianças/adolescentes que iniciaram TARV no mês de revisão e com registo de revelação total do diagnóstico na FM-ficha de APSS/PP até o mês de recolha de dados (primeiro ano de TARV).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</si>
  <si>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TARV no período de inclusão (2 meses anteriores ao mês de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</si>
  <si>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TARV no período de inclusão e que retornaram para 1a consulta clínica ou levantamento de ARVs até 33 dias depois do início do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</si>
  <si>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TARV no período de inclusão (4 meses anteriores ao mês de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</si>
  <si>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TARV no período de inclusão e que tiveram no mínimo 3 consultas clínicas/levantamentos de ARVs mensais até 99 dias depois do início do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</si>
  <si>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1a Linha TARV que tiveram consulta clínica no período de revisão e que eram elegíveis ao pedido de CV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</si>
  <si>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1a Linha TARV que tiveram consulta clínica no período de revisão, que eram elegíveis ao pedido de CV e com registo de pedido de CV feito pelo clínico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</si>
  <si>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2ª Linha TARV que tiveram consulta clínica no período de revisão e que eram elegíveis ao pedido de CV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</si>
  <si>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2ª Linha TARV que tiveram consulta clínica no período de revisão, que eram elegíveis ao pedido de CV e com registo de pedido de CV feito pelo clínico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</si>
  <si>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(MG que iniciaram TARV há 4 meses na CPN)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</si>
  <si>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MG elegíveis a CV com registo de pedido de CV feito pelo clínico (MG que iniciaram TARV há 4 meses na CPN)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</si>
  <si>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(MG em TARV a entrada na CPN, no mês anterior a recolha de dados)</t>
    </r>
  </si>
  <si>
    <r>
      <rPr>
        <b val="true"/>
        <sz val="10"/>
        <rFont val="Calibri"/>
        <family val="2"/>
        <charset val="1"/>
      </rPr>
      <t xml:space="preserve">Numerador</t>
    </r>
    <r>
      <rPr>
        <sz val="10"/>
        <rFont val="Calibri"/>
        <family val="2"/>
        <charset val="1"/>
      </rPr>
      <t xml:space="preserve"> 
Número de MG elegíveis a CV com registo de pedido de CV feito pelo clínico na primeira CPN (MG em TARV a entrada na CPN, no mês anterior a recolha de dados)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</si>
  <si>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a 1ª Linha de TARV ou novo regime da 1ª Linha há 9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</si>
  <si>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a 1ª Linha de TARV ou novo regime da 1ª Linha há 9 meses e que receberam o resultado da CV entre o sexto e o nono mês após início do TARV ou mudança de regime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</si>
  <si>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a 2ª Linha TARV há 9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</si>
  <si>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a 2ª linha de TARV há 9 meses e que receberam o resultado da CV entre o sexto e o nono mês após início da 2ª linha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</si>
  <si>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com registo de pedido de CV (MG's que iniciaram TARV na CPN) e MG's elegíveis a CV com registo de pedido de CV na primeira CPN (MG em TARV a entrada na CPN)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</si>
  <si>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MG que receberam o resultado da Carga Viral até 33 dias depois do pedido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</si>
  <si>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1ª linha de TARV que receberam CV &gt; 1000 cps há 4 meses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</si>
  <si>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1ª linha de TARV que receberam </t>
    </r>
    <r>
      <rPr>
        <b val="true"/>
        <sz val="10"/>
        <rFont val="Calibri"/>
        <family val="2"/>
        <charset val="1"/>
      </rPr>
      <t xml:space="preserve">CV &gt; 50</t>
    </r>
    <r>
      <rPr>
        <sz val="10"/>
        <rFont val="Calibri"/>
        <family val="2"/>
        <charset val="1"/>
      </rPr>
      <t xml:space="preserve"> cps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</si>
  <si>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1ª linha de TARV, que receberam o ultimo resultado de CV&gt;1000 cps e com registo de pedido de CV entre o 3º e o 4º mês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</si>
  <si>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1ª linha de TARV, que receberam o ultimo resultado de</t>
    </r>
    <r>
      <rPr>
        <b val="true"/>
        <sz val="10"/>
        <rFont val="Calibri"/>
        <family val="2"/>
        <charset val="1"/>
      </rPr>
      <t xml:space="preserve"> CV&gt; 50</t>
    </r>
    <r>
      <rPr>
        <sz val="10"/>
        <rFont val="Calibri"/>
        <family val="2"/>
        <charset val="1"/>
      </rPr>
      <t xml:space="preserve"> cps e com registo de pedido de CV entre o 3º e o 4º mês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</si>
  <si>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</si>
  <si>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pacientes no na 1a Linha de TARV que receberam 3 sessões consecutivas de APSS/PP após primeiro resultado acima de 1000 cópias 5 meses atrás, com</t>
    </r>
    <r>
      <rPr>
        <sz val="10"/>
        <color rgb="FF000000"/>
        <rFont val="Calibri"/>
        <family val="2"/>
        <charset val="1"/>
      </rPr>
      <t xml:space="preserve"> pedido de segunda carga viral registado e segundo resultado de carga viral acima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</si>
  <si>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 </t>
    </r>
    <r>
      <rPr>
        <sz val="10"/>
        <color rgb="FF000000"/>
        <rFont val="Calibri"/>
        <family val="2"/>
        <charset val="1"/>
      </rPr>
      <t xml:space="preserve">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</si>
  <si>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 </t>
    </r>
    <r>
      <rPr>
        <sz val="10"/>
        <color rgb="FF000000"/>
        <rFont val="Calibri"/>
        <family val="2"/>
        <charset val="1"/>
      </rPr>
      <t xml:space="preserve">atrás, com pedido de segunda carga viral registado e segundo resultado de carga viral abaixo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</si>
  <si>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primeira linha de TARV que receberam 3 sessões consecutivas de APSS/PP após primeiro resultado acima de 1000 cópias 12 meses atrás, com pedido de segunda carga viral registado e resultado de segunda carga viral acima de 1000 cópias.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</si>
  <si>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pacientes  na 1a Linha TARV que receberam 3 sessões consecutivas de APSS/PP após o primeiro resultado acima de 1000 cópias 12 meses atrás, com segundo resultado acima de 1000 cópias e que mudaram para a segunda linha de TARV.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</si>
  <si>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MG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</si>
  <si>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no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atrás, com pedido de segunda carga viral registado e segundo resultado de carga viral acima de 1000 cópias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</si>
  <si>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no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atrás, com pedido de segunda carga viral registado e segundo resultado de carga viral abaixo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</si>
  <si>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MG na primeira linha de TARV que receberam 3 sessões consecutivas de APSS/PP após primeiro resultado acima de 1000 cópias 12 meses atrás, com pedido de segunda carga viral registado e resultado de segunda carga viral acima de 1000 cópias.
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</si>
  <si>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na 1a Linha TARV que receberam 3 sessões consecutivas de APSS/PP após o primeiro resultado acima de 1000 cópias 12 meses atrás, com segundo resultado acima de 1000 cópias e que mudaram para a segunda linha de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</si>
  <si>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TARV com resultado de CV documentado nos registos médicos ou de laboratório/LIS nos últimos 12 meses</t>
    </r>
  </si>
  <si>
    <r>
      <rPr>
        <b val="true"/>
        <sz val="10"/>
        <rFont val="Calibri"/>
        <family val="2"/>
        <charset val="1"/>
      </rPr>
      <t xml:space="preserve">Numerador</t>
    </r>
    <r>
      <rPr>
        <sz val="10"/>
        <rFont val="Calibri"/>
        <family val="2"/>
        <charset val="1"/>
      </rPr>
      <t xml:space="preserve"> 
Número de utentes em TARV com resultado de CV suprimido (&lt;1000 cópias/ml) documentado nos regist</t>
    </r>
    <r>
      <rPr>
        <b val="true"/>
        <sz val="10"/>
        <color rgb="FFFF000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os médicos ou laboratoriais/LIS nos últimos 12 meses.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</si>
  <si>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pacientes elegíveis a MDS para pacientes estáveis que tiveram consulta no período de avaliação (mês anterior a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</si>
  <si>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pacientes elegíveis a MDS para pacientes estáveis que tiveram consulta no período de avaliação e que nessa mesma consulta foram inscritos em pelos menos um MDS para paciente estável (GAAC, DT, DS, FR, Dispensa Descentralizada (FARMAC/FARMACIA PRIVADA), Dispensa Comunitária)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</si>
  <si>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inscritos em MDS para pacientes estáveis que tiveram consulta no período de avaliação e receberam resultado de CV&gt;1000 cps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</si>
  <si>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inscritos em MDS para pacientes estáveis que tiveram consulta no período de avaliação onde receberam resultado de CV&gt;1000 cps e foram suspensos do MDS nessa mesma consulta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</si>
  <si>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TARV atendidos no período de avaliação, que estejam em TARV há mais de 21 meses, que estejam inscritos em MDS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</si>
  <si>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em TARV há mais de 21 meses atendidos no período em análise, que estejam inscritos em MDS e que tenham um resultado de CV 12 a 18 meses depois do último resultado que tenha sido abaixo de 1000 cps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</si>
  <si>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MDS para </t>
    </r>
    <r>
      <rPr>
        <b val="true"/>
        <sz val="10"/>
        <rFont val="Calibri"/>
        <family val="2"/>
        <charset val="1"/>
      </rPr>
      <t xml:space="preserve">para</t>
    </r>
    <r>
      <rPr>
        <sz val="10"/>
        <rFont val="Calibri"/>
        <family val="2"/>
        <charset val="1"/>
      </rPr>
      <t xml:space="preserve"> utentes estáveis em TARV com resultado de CV documentado nos registos médicos ou de laboratório/LIS nos últimos 12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</si>
  <si>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em MDS para para utentes estáveis em TARV com resultado de CV suprimido (&lt;1000 cópias/ml) documentado nos registros médicos ou laboratoriais/LIS nos últimos 12 meses.</t>
    </r>
  </si>
  <si>
    <t xml:space="preserve">Total</t>
  </si>
  <si>
    <t xml:space="preserve">Adultos (&gt;=15)
  7.1</t>
  </si>
  <si>
    <t xml:space="preserve">Crianças (1-14) 
   7.3</t>
  </si>
  <si>
    <t xml:space="preserve">Mulher Grávida
  7.5</t>
  </si>
  <si>
    <t xml:space="preserve">Crianças (1-14) 
  7.3</t>
  </si>
  <si>
    <t xml:space="preserve">Adultos (&gt;=15)
         7.2</t>
  </si>
  <si>
    <t xml:space="preserve">Crianças (1-14) 
           7.4</t>
  </si>
  <si>
    <t xml:space="preserve">Mulher Grávida
          7.6</t>
  </si>
  <si>
    <t xml:space="preserve">Adultos (&gt;=15)
  9.1</t>
  </si>
  <si>
    <t xml:space="preserve">Crianças (1-14) 
   9.3</t>
  </si>
  <si>
    <t xml:space="preserve">Mulher Grávida
  9.5</t>
  </si>
  <si>
    <t xml:space="preserve">Crianças (1-14) 
  9.3</t>
  </si>
  <si>
    <t xml:space="preserve">Adultos (&gt;=15)
  9.2</t>
  </si>
  <si>
    <t xml:space="preserve">Crianças (1-14) 
   9.4</t>
  </si>
  <si>
    <t xml:space="preserve">Mulher Grávida
  9.6</t>
  </si>
  <si>
    <t xml:space="preserve">Crianças (1-14) 
  9.4</t>
  </si>
  <si>
    <t xml:space="preserve">Adultos (&gt;=15)
  11.1</t>
  </si>
  <si>
    <t xml:space="preserve">Mulher Grávida
  11.3</t>
  </si>
  <si>
    <t xml:space="preserve">Crianças (2-14) 
   11.5</t>
  </si>
  <si>
    <t xml:space="preserve">Crianças (&lt;2) 
   11.6</t>
  </si>
  <si>
    <t xml:space="preserve">Adultos (&gt;=15)
 11.2</t>
  </si>
  <si>
    <t xml:space="preserve">Crianças (0-14) 
   11.7</t>
  </si>
  <si>
    <t xml:space="preserve">Mulher Grávida
 11.4</t>
  </si>
  <si>
    <t xml:space="preserve">Crianças (8-9 anos)</t>
  </si>
  <si>
    <t xml:space="preserve">Crianças (10-14 anos)</t>
  </si>
  <si>
    <t xml:space="preserve">Adultos (&gt;=15)
  12.1</t>
  </si>
  <si>
    <t xml:space="preserve">Crianças (0-14) 
   12.5</t>
  </si>
  <si>
    <t xml:space="preserve">Mulher Grávida
  12.9</t>
  </si>
  <si>
    <t xml:space="preserve">Adultos (&gt;=15)
   12.2</t>
  </si>
  <si>
    <t xml:space="preserve">Crianças (0-14) 
 12.6</t>
  </si>
  <si>
    <t xml:space="preserve">Mulher Grávida
 12.10</t>
  </si>
  <si>
    <t xml:space="preserve">Adultos (&gt;=15)
  13.1</t>
  </si>
  <si>
    <t xml:space="preserve">Crianças (0-4) 
   13.6</t>
  </si>
  <si>
    <t xml:space="preserve">Crianças (5-9) 
   13.7</t>
  </si>
  <si>
    <t xml:space="preserve">Crianças (10-14) 
   13.8</t>
  </si>
  <si>
    <t xml:space="preserve">Adultos (&gt;=15)
  13.4</t>
  </si>
  <si>
    <t xml:space="preserve">Crianças (2-14) 
   13.13</t>
  </si>
  <si>
    <t xml:space="preserve">Mulheres Grávidas
13.15</t>
  </si>
  <si>
    <t xml:space="preserve">Mulheres Grávidas
13.16</t>
  </si>
  <si>
    <t xml:space="preserve">Adultos (&gt;=15)
  13.2</t>
  </si>
  <si>
    <t xml:space="preserve">Crianças (0-4) 
   13.9</t>
  </si>
  <si>
    <t xml:space="preserve">Crianças (5-9) 
   13.10</t>
  </si>
  <si>
    <t xml:space="preserve">Crianças (10-14) 
   13.11</t>
  </si>
  <si>
    <t xml:space="preserve">Adultos (&gt;=15)
  13.5</t>
  </si>
  <si>
    <t xml:space="preserve">Crianças (2-14) 
   13.14</t>
  </si>
  <si>
    <t xml:space="preserve">Mulheres Grávidas
13.17</t>
  </si>
  <si>
    <t xml:space="preserve">Adultos (&gt;=15)
 13.3</t>
  </si>
  <si>
    <t xml:space="preserve">Crianças (0-14) 
   13.12</t>
  </si>
  <si>
    <t xml:space="preserve">Mulher Grávida
 13.18</t>
  </si>
  <si>
    <t xml:space="preserve">0-4</t>
  </si>
  <si>
    <t xml:space="preserve">5-9</t>
  </si>
  <si>
    <t xml:space="preserve">10-14</t>
  </si>
  <si>
    <t xml:space="preserve">&gt;=15 </t>
  </si>
  <si>
    <t xml:space="preserve">Total Denominador</t>
  </si>
  <si>
    <t xml:space="preserve">Crianças (&lt;1 ano)
14.1</t>
  </si>
  <si>
    <t xml:space="preserve">Crianças (1-4 anos)
14.2</t>
  </si>
  <si>
    <t xml:space="preserve">Crianças (5-9 anos)
14.3</t>
  </si>
  <si>
    <t xml:space="preserve">Crianças (10-14 anos)
14.4</t>
  </si>
  <si>
    <t xml:space="preserve">Adultos (15-19 anos)
14.5</t>
  </si>
  <si>
    <t xml:space="preserve">Adultos (20+ anos)
14.6</t>
  </si>
  <si>
    <t xml:space="preserve">Mulher Grávida
 14.7</t>
  </si>
  <si>
    <t xml:space="preserve">Mulher Lactante
 14.8</t>
  </si>
  <si>
    <t xml:space="preserve">Total Numerador</t>
  </si>
  <si>
    <t xml:space="preserve">Total Denominador
15.13</t>
  </si>
  <si>
    <t xml:space="preserve">Total Numerador
15.13</t>
  </si>
  <si>
    <t xml:space="preserve">Total Denominador
15.14</t>
  </si>
  <si>
    <t xml:space="preserve">Total Numerador
15.14</t>
  </si>
  <si>
    <t xml:space="preserve">Total Denominador
15.15</t>
  </si>
  <si>
    <t xml:space="preserve">Total Numerador
15.15</t>
  </si>
  <si>
    <t xml:space="preserve">Total Denominador
15.16</t>
  </si>
  <si>
    <t xml:space="preserve">Total Numerador
15.16</t>
  </si>
  <si>
    <t xml:space="preserve">#location#</t>
  </si>
  <si>
    <t xml:space="preserve">#SM.sismaCode#</t>
  </si>
  <si>
    <t xml:space="preserve">#DATIM.datimCode#</t>
  </si>
  <si>
    <t xml:space="preserve">#IM.MI9NUM6#</t>
  </si>
  <si>
    <t xml:space="preserve">MI18DEN1014</t>
  </si>
  <si>
    <t xml:space="preserve">MI18NUM89</t>
  </si>
  <si>
    <t xml:space="preserve">MI18NUM1014</t>
  </si>
  <si>
    <t xml:space="preserve">#TOTAL.DEN10TOTALT#</t>
  </si>
  <si>
    <t xml:space="preserve">#TOTAL.DEN10TOTAL-01#</t>
  </si>
  <si>
    <t xml:space="preserve">#TOTAL.DEN10TOTAL-02#</t>
  </si>
  <si>
    <t xml:space="preserve">#TOTAL.DEN10TOTAL-03#</t>
  </si>
  <si>
    <t xml:space="preserve">#TOTAL.DEN10TOTAL-04#</t>
  </si>
  <si>
    <t xml:space="preserve">#TOTAL.NUM10TOTALT#</t>
  </si>
  <si>
    <t xml:space="preserve">#TOTAL.NUM10TOTAL-01#</t>
  </si>
  <si>
    <t xml:space="preserve">#TOTAL.NUM10TOTAL-02#</t>
  </si>
  <si>
    <t xml:space="preserve">#TOTAL.NUM10TOTAL-03#</t>
  </si>
  <si>
    <t xml:space="preserve">#TOTAL.NUM10TOTAL-04#</t>
  </si>
  <si>
    <t xml:space="preserve">#TOTAL.DEN11TOTALT#</t>
  </si>
  <si>
    <t xml:space="preserve">#TOTAL.DEN11TOTAL-01#</t>
  </si>
  <si>
    <t xml:space="preserve">#TOTAL.DEN11TOTAL-02#</t>
  </si>
  <si>
    <t xml:space="preserve">#TOTAL.DEN11TOTAL-03#</t>
  </si>
  <si>
    <t xml:space="preserve">#TOTAL.DEN11TOTAL-04#</t>
  </si>
  <si>
    <t xml:space="preserve">#TOTAL.NUM11TOTALT#</t>
  </si>
  <si>
    <t xml:space="preserve">#TOTAL.NUM11TOTAL-01#</t>
  </si>
  <si>
    <t xml:space="preserve">#TOTAL.NUM11TOTAL-02#</t>
  </si>
  <si>
    <t xml:space="preserve">#TOTAL.NUM11TOTAL-03#</t>
  </si>
  <si>
    <t xml:space="preserve">#TOTAL.NUM11TOTAL-04#</t>
  </si>
  <si>
    <t xml:space="preserve">#TOTAL.DEN12TOTALT#</t>
  </si>
  <si>
    <t xml:space="preserve">#TOTAL.DEN12TOTAL-01#</t>
  </si>
  <si>
    <t xml:space="preserve">#TOTAL.DEN12TOTAL-02#</t>
  </si>
  <si>
    <t xml:space="preserve">#TOTAL.DEN12TOTAL-03#</t>
  </si>
  <si>
    <t xml:space="preserve">#TOTAL.DEN12TOTAL-04#</t>
  </si>
  <si>
    <t xml:space="preserve">#TOTAL.NUM12TOTALT#</t>
  </si>
  <si>
    <t xml:space="preserve">#TOTAL.NUM12TOTAL-01#</t>
  </si>
  <si>
    <t xml:space="preserve">#TOTAL.NUM12TOTAL-02#</t>
  </si>
  <si>
    <t xml:space="preserve">#TOTAL.NUM12TOTAL-03#</t>
  </si>
  <si>
    <t xml:space="preserve">#TOTAL.NUM12TOTAL-04#</t>
  </si>
  <si>
    <t xml:space="preserve">#TOTAL.DEN13TOTAL#</t>
  </si>
  <si>
    <t xml:space="preserve">#TOTAL.NUM13TOTAL#</t>
  </si>
  <si>
    <t xml:space="preserve">#TOTAL.DEN14TOTAL#</t>
  </si>
  <si>
    <t xml:space="preserve">#TOTAL.NUM14TOTAL#</t>
  </si>
  <si>
    <t xml:space="preserve">#TOTAL.DEN15TOTAL#</t>
  </si>
  <si>
    <t xml:space="preserve">#TOTAL.NUM15TOTAL#</t>
  </si>
  <si>
    <t xml:space="preserve">Indicadores da Categoria 9 de CD4  </t>
  </si>
  <si>
    <t xml:space="preserve">Indicadores da Categoria 11 de Adesão ao TARV</t>
  </si>
  <si>
    <t xml:space="preserve">% de CE ao HIV que chegou a CCR e colheram o 1º PCR DNA para HIV
 (Próx-crianças esperadas)
1.3</t>
  </si>
  <si>
    <t xml:space="preserve">% de CE ao HIV  que colheu o  1º PCR DNA para HIV com &lt;2 meses de vida
1.4</t>
  </si>
  <si>
    <r>
      <rPr>
        <b val="true"/>
        <sz val="11"/>
        <rFont val="Calibri"/>
        <family val="2"/>
        <charset val="1"/>
      </rPr>
      <t xml:space="preserve">% de resultados de PCR+  entregues ao cuidador
</t>
    </r>
    <r>
      <rPr>
        <b val="true"/>
        <sz val="11"/>
        <color rgb="FF000000"/>
        <rFont val="Calibri"/>
        <family val="2"/>
        <charset val="1"/>
      </rPr>
      <t xml:space="preserve">1.7</t>
    </r>
  </si>
  <si>
    <t xml:space="preserve">% de CE com PCR+  que iniciaram TARV até 2 semanas depois do diagnóstico/entrega do resultado de PCR ao cuidador
1.8</t>
  </si>
  <si>
    <t xml:space="preserve">% de novos inícios TARV, elegíveis ao TPT e que iniciaram TPT
MI Categorias: 7.1, 7.3, 7.13</t>
  </si>
  <si>
    <t xml:space="preserve">% de novos inícios TARV, elegíveis ao TPT, que iniciaram e completaram TPT
MI Categorias: 7.2, 7.4, 7.14</t>
  </si>
  <si>
    <t xml:space="preserve">% de utentes com pedido de CD4 na primeira consulta clínica depois do diagnóstico de HIV+
MI Categorias: 9.1, 9.3, 9.13</t>
  </si>
  <si>
    <t xml:space="preserve">% de novos inícios TARV com consultas mensais de seguimento da adesão (segundo as normas)
MI Categorias: 11.1, 11.3, 11.5, 11.17</t>
  </si>
  <si>
    <t xml:space="preserve">% de crianças com registo da revelação total do diagnóstico no primeiro ano do TARV
 MI categorias: 18.1, 18.2</t>
  </si>
  <si>
    <t xml:space="preserve">% de MG's que receberam resultado da CV até 33 dias depois pedido
MI Categorias: 13.19</t>
  </si>
  <si>
    <t xml:space="preserve">% de utentes em TARV com supressão viral (CV&lt;1000 Cps/ml)
MI Categoria 14: 14.1, 14.2, 14.3, 14.4, 14.5, 14.6, 14.7, 14.26</t>
  </si>
  <si>
    <t xml:space="preserve">% de pacientes elegíveis a MDS e que foram inscritos em MDS
MI Categoria 15.15</t>
  </si>
  <si>
    <t xml:space="preserve">% de utentes que foram suspensos do MDS após perda de critérios (CV&gt;1000 cps)
MI Categorias: 15.16</t>
  </si>
  <si>
    <t xml:space="preserve">% de utentes inscritos em MDS em TARV há mais de 21 meses, que conhecem o seu resultado de CV de seguimento
MI Categoria 15.17</t>
  </si>
  <si>
    <t xml:space="preserve">% de utentes inscritos em MDS com supressão viral (CV&lt;1000 Cps/ml)
MI Categorias: 15.18</t>
  </si>
  <si>
    <t xml:space="preserve">Desempenho (%)</t>
  </si>
  <si>
    <t xml:space="preserve">Desempenho
(%)</t>
  </si>
  <si>
    <t xml:space="preserve">Pedido de CV na MG que iniciou TARV na CPN
13.15</t>
  </si>
  <si>
    <t xml:space="preserve">Pedido de CV na MG em TARV a entrada na CPN
13.16</t>
  </si>
  <si>
    <t xml:space="preserve">Entrega (uso) do resultado de CV na MG
13.17</t>
  </si>
  <si>
    <t xml:space="preserve">Total 
%</t>
  </si>
  <si>
    <t xml:space="preserve">Total (%)
15.13</t>
  </si>
  <si>
    <t xml:space="preserve">Total (%)
15.14</t>
  </si>
  <si>
    <t xml:space="preserve">Total (%)
15.15</t>
  </si>
  <si>
    <t xml:space="preserve">Total (%)
15.16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</si>
</sst>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;@"/>
    <numFmt numFmtId="166" formatCode="@"/>
    <numFmt numFmtId="167" formatCode="[$-816]mmmm"/>
    <numFmt numFmtId="168" formatCode="yyyy"/>
    <numFmt numFmtId="169" formatCode="0%"/>
    <numFmt numFmtId="170" formatCode="0.0%"/>
    <numFmt numFmtId="171" formatCode="0"/>
    <numFmt numFmtId="172" formatCode="00.00"/>
    <numFmt numFmtId="173" formatCode="General"/>
  </numFmts>
  <fonts count="3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i val="true"/>
      <sz val="9"/>
      <name val="Calibri"/>
      <family val="2"/>
      <charset val="1"/>
    </font>
    <font>
      <i val="true"/>
      <sz val="1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2"/>
      <color rgb="FFFFFFFF"/>
      <name val="Cambria"/>
      <family val="1"/>
      <charset val="1"/>
    </font>
    <font>
      <b val="true"/>
      <i val="true"/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JetBrains Mono"/>
      <family val="3"/>
    </font>
    <font>
      <b val="true"/>
      <sz val="10"/>
      <color rgb="FFFF0000"/>
      <name val="Calibri"/>
      <family val="2"/>
      <charset val="1"/>
    </font>
    <font>
      <sz val="10"/>
      <color rgb="FF000000"/>
      <name val="Calibri"/>
      <family val="2"/>
    </font>
    <font>
      <b val="true"/>
      <i val="true"/>
      <sz val="10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0"/>
      <charset val="134"/>
    </font>
    <font>
      <sz val="11"/>
      <color rgb="FF000000"/>
      <name val="Calibri"/>
      <family val="0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66CC"/>
        <bgColor rgb="FF008080"/>
      </patternFill>
    </fill>
    <fill>
      <patternFill patternType="solid">
        <fgColor rgb="FFF2F2F2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2F5597"/>
        <bgColor rgb="FF3B3E45"/>
      </patternFill>
    </fill>
    <fill>
      <patternFill patternType="solid">
        <fgColor rgb="FFFFFF00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548235"/>
        <bgColor rgb="FF339966"/>
      </patternFill>
    </fill>
    <fill>
      <patternFill patternType="solid">
        <fgColor rgb="FF800080"/>
        <bgColor rgb="FF660066"/>
      </patternFill>
    </fill>
    <fill>
      <patternFill patternType="solid">
        <fgColor rgb="FF6600FF"/>
        <bgColor rgb="FF800080"/>
      </patternFill>
    </fill>
    <fill>
      <patternFill patternType="solid">
        <fgColor rgb="FF9933FF"/>
        <bgColor rgb="FF6600FF"/>
      </patternFill>
    </fill>
    <fill>
      <patternFill patternType="solid">
        <fgColor rgb="FF8FAADC"/>
        <bgColor rgb="FF9999FF"/>
      </patternFill>
    </fill>
    <fill>
      <patternFill patternType="solid">
        <fgColor rgb="FFFFD966"/>
        <bgColor rgb="FFFFE699"/>
      </patternFill>
    </fill>
    <fill>
      <patternFill patternType="solid">
        <fgColor rgb="FF70AD47"/>
        <bgColor rgb="FF548235"/>
      </patternFill>
    </fill>
    <fill>
      <patternFill patternType="solid">
        <fgColor rgb="FFC55A11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A9D18E"/>
        <bgColor rgb="FFB4C7E7"/>
      </patternFill>
    </fill>
    <fill>
      <patternFill patternType="solid">
        <fgColor rgb="FFFF66CC"/>
        <bgColor rgb="FFFF99FF"/>
      </patternFill>
    </fill>
    <fill>
      <patternFill patternType="solid">
        <fgColor rgb="FF6699FF"/>
        <bgColor rgb="FF9999FF"/>
      </patternFill>
    </fill>
    <fill>
      <patternFill patternType="solid">
        <fgColor rgb="FF9999FF"/>
        <bgColor rgb="FF8FAADC"/>
      </patternFill>
    </fill>
    <fill>
      <patternFill patternType="solid">
        <fgColor rgb="FFB4C7E7"/>
        <bgColor rgb="FF9DC3E6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CCCCFF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99FF"/>
        <bgColor rgb="FFFF66CC"/>
      </patternFill>
    </fill>
    <fill>
      <patternFill patternType="solid">
        <fgColor rgb="FFCCCCFF"/>
        <bgColor rgb="FFBDD7EE"/>
      </patternFill>
    </fill>
    <fill>
      <patternFill patternType="solid">
        <fgColor rgb="FFCCECFF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ck">
        <color rgb="FF3D3D3D"/>
      </left>
      <right/>
      <top style="thick">
        <color rgb="FF3D3D3D"/>
      </top>
      <bottom style="thick">
        <color rgb="FF3D3D3D"/>
      </bottom>
      <diagonal/>
    </border>
    <border diagonalUp="false" diagonalDown="false">
      <left style="thick">
        <color rgb="FF3D3D3D"/>
      </left>
      <right style="thick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ck">
        <color rgb="FF3D3D3D"/>
      </left>
      <right style="thick">
        <color rgb="FF3D3D3D"/>
      </right>
      <top style="medium">
        <color rgb="FF3D3D3D"/>
      </top>
      <bottom style="thick">
        <color rgb="FF3D3D3D"/>
      </bottom>
      <diagonal/>
    </border>
    <border diagonalUp="false" diagonalDown="false">
      <left style="thick">
        <color rgb="FF3D3D3D"/>
      </left>
      <right style="thick">
        <color rgb="FF3D3D3D"/>
      </right>
      <top style="medium">
        <color rgb="FF3D3D3D"/>
      </top>
      <bottom/>
      <diagonal/>
    </border>
    <border diagonalUp="false" diagonalDown="false">
      <left style="thick">
        <color rgb="FF3D3D3D"/>
      </left>
      <right style="thick">
        <color rgb="FF3D3D3D"/>
      </right>
      <top style="thick">
        <color rgb="FF3D3D3D"/>
      </top>
      <bottom style="thick">
        <color rgb="FF3D3D3D"/>
      </bottom>
      <diagonal/>
    </border>
    <border diagonalUp="false" diagonalDown="false">
      <left/>
      <right style="thick">
        <color rgb="FF3D3D3D"/>
      </right>
      <top style="thick">
        <color rgb="FF3D3D3D"/>
      </top>
      <bottom style="thick">
        <color rgb="FF3D3D3D"/>
      </bottom>
      <diagonal/>
    </border>
    <border diagonalUp="false" diagonalDown="false">
      <left style="thick">
        <color rgb="FF333300"/>
      </left>
      <right style="thick">
        <color rgb="FF333300"/>
      </right>
      <top/>
      <bottom style="thick">
        <color rgb="FF333300"/>
      </bottom>
      <diagonal/>
    </border>
    <border diagonalUp="false" diagonalDown="false">
      <left style="thick">
        <color rgb="FF333300"/>
      </left>
      <right style="thick">
        <color rgb="FF333300"/>
      </right>
      <top style="thick">
        <color rgb="FF333300"/>
      </top>
      <bottom style="thick">
        <color rgb="FF333300"/>
      </bottom>
      <diagonal/>
    </border>
    <border diagonalUp="false" diagonalDown="false">
      <left/>
      <right style="thick">
        <color rgb="FF333300"/>
      </right>
      <top style="thick">
        <color rgb="FF333300"/>
      </top>
      <bottom style="thick">
        <color rgb="FF333300"/>
      </bottom>
      <diagonal/>
    </border>
    <border diagonalUp="false" diagonalDown="false">
      <left style="thick">
        <color rgb="FF3D3D3D"/>
      </left>
      <right style="thick">
        <color rgb="FF3D3D3D"/>
      </right>
      <top style="thick">
        <color rgb="FF3D3D3D"/>
      </top>
      <bottom/>
      <diagonal/>
    </border>
    <border diagonalUp="false" diagonalDown="false">
      <left style="thick">
        <color rgb="FF3D3D3D"/>
      </left>
      <right/>
      <top style="thick">
        <color rgb="FF3D3D3D"/>
      </top>
      <bottom/>
      <diagonal/>
    </border>
    <border diagonalUp="false" diagonalDown="false">
      <left style="thick">
        <color rgb="FF3D3D3D"/>
      </left>
      <right style="thick">
        <color rgb="FF3D3D3D"/>
      </right>
      <top style="thick">
        <color rgb="FF3D3D3D"/>
      </top>
      <bottom style="dashed">
        <color rgb="FF3D3D3D"/>
      </bottom>
      <diagonal/>
    </border>
    <border diagonalUp="false" diagonalDown="false">
      <left/>
      <right style="thick">
        <color rgb="FF3D3D3D"/>
      </right>
      <top style="thick">
        <color rgb="FF3D3D3D"/>
      </top>
      <bottom style="dashed">
        <color rgb="FF3D3D3D"/>
      </bottom>
      <diagonal/>
    </border>
    <border diagonalUp="false" diagonalDown="false">
      <left style="thick">
        <color rgb="FF3D3D3D"/>
      </left>
      <right style="thick">
        <color rgb="FF3D3D3D"/>
      </right>
      <top style="dashed">
        <color rgb="FF3D3D3D"/>
      </top>
      <bottom style="dashed">
        <color rgb="FF3D3D3D"/>
      </bottom>
      <diagonal/>
    </border>
    <border diagonalUp="false" diagonalDown="false">
      <left/>
      <right style="thick">
        <color rgb="FF3D3D3D"/>
      </right>
      <top style="dashed">
        <color rgb="FF3D3D3D"/>
      </top>
      <bottom style="dashed">
        <color rgb="FF3D3D3D"/>
      </bottom>
      <diagonal/>
    </border>
    <border diagonalUp="false" diagonalDown="false">
      <left style="thick">
        <color rgb="FF3D3D3D"/>
      </left>
      <right style="thick">
        <color rgb="FF3D3D3D"/>
      </right>
      <top style="dashed">
        <color rgb="FF3D3D3D"/>
      </top>
      <bottom style="thick">
        <color rgb="FF3D3D3D"/>
      </bottom>
      <diagonal/>
    </border>
    <border diagonalUp="false" diagonalDown="false">
      <left/>
      <right style="thick">
        <color rgb="FF3D3D3D"/>
      </right>
      <top style="dashed">
        <color rgb="FF3D3D3D"/>
      </top>
      <bottom style="thick">
        <color rgb="FF3D3D3D"/>
      </bottom>
      <diagonal/>
    </border>
    <border diagonalUp="false" diagonalDown="false">
      <left style="thick"/>
      <right style="thick"/>
      <top style="thick"/>
      <bottom style="dashed"/>
      <diagonal/>
    </border>
    <border diagonalUp="false" diagonalDown="false">
      <left style="thick"/>
      <right style="thick"/>
      <top style="dashed"/>
      <bottom style="thick"/>
      <diagonal/>
    </border>
    <border diagonalUp="false" diagonalDown="false">
      <left style="thick">
        <color rgb="FF3D3D3D"/>
      </left>
      <right style="medium">
        <color rgb="FF3D3D3D"/>
      </right>
      <top style="thick">
        <color rgb="FF3D3D3D"/>
      </top>
      <bottom style="thick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thick">
        <color rgb="FF3D3D3D"/>
      </top>
      <bottom style="dashed">
        <color rgb="FF3D3D3D"/>
      </bottom>
      <diagonal/>
    </border>
    <border diagonalUp="false" diagonalDown="false">
      <left style="medium"/>
      <right style="medium"/>
      <top style="thick"/>
      <bottom style="dashed"/>
      <diagonal/>
    </border>
    <border diagonalUp="false" diagonalDown="false">
      <left style="medium">
        <color rgb="FF3D3D3D"/>
      </left>
      <right style="thick">
        <color rgb="FF3D3D3D"/>
      </right>
      <top style="thick">
        <color rgb="FF3D3D3D"/>
      </top>
      <bottom style="dashed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dashed">
        <color rgb="FF3D3D3D"/>
      </top>
      <bottom style="thick">
        <color rgb="FF3D3D3D"/>
      </bottom>
      <diagonal/>
    </border>
    <border diagonalUp="false" diagonalDown="false">
      <left style="medium"/>
      <right style="medium"/>
      <top style="dashed"/>
      <bottom style="thick"/>
      <diagonal/>
    </border>
    <border diagonalUp="false" diagonalDown="false">
      <left style="medium">
        <color rgb="FF3D3D3D"/>
      </left>
      <right style="thick">
        <color rgb="FF3D3D3D"/>
      </right>
      <top style="dashed">
        <color rgb="FF3D3D3D"/>
      </top>
      <bottom style="thick">
        <color rgb="FF3D3D3D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dashed"/>
      <bottom style="medium"/>
      <diagonal/>
    </border>
    <border diagonalUp="false" diagonalDown="false">
      <left/>
      <right/>
      <top style="dashed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 style="thick"/>
      <top style="medium"/>
      <bottom style="thin"/>
      <diagonal/>
    </border>
    <border diagonalUp="false" diagonalDown="false">
      <left style="thick"/>
      <right style="thick"/>
      <top style="dashed"/>
      <bottom/>
      <diagonal/>
    </border>
    <border diagonalUp="false" diagonalDown="false">
      <left style="thick"/>
      <right style="thick"/>
      <top style="dashed"/>
      <bottom style="thin"/>
      <diagonal/>
    </border>
    <border diagonalUp="false" diagonalDown="false">
      <left style="thick"/>
      <right style="thick"/>
      <top style="dashed"/>
      <bottom style="dashed"/>
      <diagonal/>
    </border>
    <border diagonalUp="false" diagonalDown="false">
      <left/>
      <right/>
      <top style="dashed"/>
      <bottom style="thick"/>
      <diagonal/>
    </border>
    <border diagonalUp="false" diagonalDown="false">
      <left style="thick">
        <color rgb="FF3D3D3D"/>
      </left>
      <right style="thick">
        <color rgb="FF3D3D3D"/>
      </right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>
        <color rgb="FF3D3D3D"/>
      </left>
      <right style="thick">
        <color rgb="FF3D3D3D"/>
      </right>
      <top style="dashed">
        <color rgb="FF3D3D3D"/>
      </top>
      <bottom/>
      <diagonal/>
    </border>
    <border diagonalUp="false" diagonalDown="false">
      <left style="thick">
        <color rgb="FF3D3D3D"/>
      </left>
      <right style="thick">
        <color rgb="FF3D3D3D"/>
      </right>
      <top style="dashed">
        <color rgb="FF3D3D3D"/>
      </top>
      <bottom style="thin">
        <color rgb="FF3D3D3D"/>
      </bottom>
      <diagonal/>
    </border>
    <border diagonalUp="false" diagonalDown="false">
      <left/>
      <right/>
      <top style="thick">
        <color rgb="FF3D3D3D"/>
      </top>
      <bottom style="thick">
        <color rgb="FF3D3D3D"/>
      </bottom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>
        <color rgb="FF3D3D3D"/>
      </left>
      <right style="thick">
        <color rgb="FF3D3D3D"/>
      </right>
      <top/>
      <bottom style="thick">
        <color rgb="FF3D3D3D"/>
      </bottom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>
        <color rgb="FF3D3D3D"/>
      </left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B3E45"/>
      </left>
      <right style="thin">
        <color rgb="FF3B3E45"/>
      </right>
      <top style="thin">
        <color rgb="FF3B3E45"/>
      </top>
      <bottom style="thin">
        <color rgb="FF3B3E45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2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0" xfId="2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12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14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2" borderId="1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1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2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4" borderId="1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4" borderId="1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4" borderId="2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2" borderId="23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2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4" borderId="2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2" borderId="2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2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2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0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9" fillId="2" borderId="31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2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7" fillId="2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3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3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2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6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3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3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7" fillId="2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3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3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6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4" borderId="1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1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7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4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4" borderId="4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4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1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4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" borderId="1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2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4" borderId="3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" borderId="44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4" fillId="2" borderId="12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4" fillId="2" borderId="1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2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" borderId="42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2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6" borderId="4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2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2" borderId="1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7" fillId="2" borderId="4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2" borderId="4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4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9" fillId="2" borderId="48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4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2" borderId="42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7" fillId="2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4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14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5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9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1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5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2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3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4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5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5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9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26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3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27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28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1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29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3" borderId="5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31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9" borderId="5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3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5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15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4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18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2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5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27" borderId="5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52">
    <dxf>
      <font>
        <b val="0"/>
        <color rgb="FFFFFFFF"/>
        <sz val="11"/>
      </font>
      <fill>
        <patternFill>
          <bgColor rgb="FFFFFFFF"/>
        </patternFill>
      </fill>
    </dxf>
    <dxf>
      <font>
        <b val="0"/>
        <color rgb="FFFFFFFF"/>
        <sz val="11"/>
      </font>
      <fill>
        <patternFill>
          <bgColor rgb="FFFF0000"/>
        </patternFill>
      </fill>
    </dxf>
    <dxf>
      <font>
        <b val="0"/>
        <color rgb="FF000000"/>
        <sz val="11"/>
      </font>
      <fill>
        <patternFill>
          <bgColor rgb="FF339966"/>
        </patternFill>
      </fill>
    </dxf>
    <dxf>
      <font>
        <b val="0"/>
        <color rgb="FF000000"/>
        <sz val="11"/>
      </font>
      <fill>
        <patternFill>
          <bgColor rgb="FFFFFF00"/>
        </patternFill>
      </fill>
    </dxf>
    <dxf>
      <font>
        <b val="0"/>
        <color rgb="FFFFFFFF"/>
        <sz val="11"/>
      </font>
      <fill>
        <patternFill>
          <bgColor rgb="FFFF0000"/>
        </patternFill>
      </fill>
    </dxf>
    <dxf>
      <font>
        <b val="0"/>
        <color rgb="FF000000"/>
        <sz val="11"/>
      </font>
      <fill>
        <patternFill>
          <bgColor rgb="FF339966"/>
        </patternFill>
      </fill>
    </dxf>
    <dxf>
      <font>
        <b val="0"/>
        <color rgb="FF000000"/>
        <sz val="1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color rgb="FFFFFFFF"/>
        <sz val="11"/>
      </font>
      <fill>
        <patternFill>
          <bgColor rgb="FFFF0000"/>
        </patternFill>
      </fill>
    </dxf>
    <dxf>
      <font>
        <b val="0"/>
        <color rgb="FF000000"/>
        <sz val="11"/>
      </font>
      <fill>
        <patternFill>
          <bgColor rgb="FF339966"/>
        </patternFill>
      </fill>
    </dxf>
    <dxf>
      <font>
        <b val="0"/>
        <color rgb="FF000000"/>
        <sz val="1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B050"/>
      <rgbColor rgb="FFB4C7E7"/>
      <rgbColor rgb="FFA9D18E"/>
      <rgbColor rgb="FF9999FF"/>
      <rgbColor rgb="FF9933FF"/>
      <rgbColor rgb="FFFFF2CC"/>
      <rgbColor rgb="FFCCECFF"/>
      <rgbColor rgb="FF660066"/>
      <rgbColor rgb="FFFF66CC"/>
      <rgbColor rgb="FF0066CC"/>
      <rgbColor rgb="FFCCCCFF"/>
      <rgbColor rgb="FF000080"/>
      <rgbColor rgb="FFFF00FF"/>
      <rgbColor rgb="FFF2F2F2"/>
      <rgbColor rgb="FF00FFFF"/>
      <rgbColor rgb="FF6600FF"/>
      <rgbColor rgb="FF800000"/>
      <rgbColor rgb="FF008080"/>
      <rgbColor rgb="FF0000FF"/>
      <rgbColor rgb="FF00CCFF"/>
      <rgbColor rgb="FFDEEBF7"/>
      <rgbColor rgb="FFE2F0D9"/>
      <rgbColor rgb="FFFFE699"/>
      <rgbColor rgb="FF9DC3E6"/>
      <rgbColor rgb="FFFF99FF"/>
      <rgbColor rgb="FF8FAADC"/>
      <rgbColor rgb="FFFFD966"/>
      <rgbColor rgb="FF6699FF"/>
      <rgbColor rgb="FFBDD7EE"/>
      <rgbColor rgb="FF70AD47"/>
      <rgbColor rgb="FFFBE5D6"/>
      <rgbColor rgb="FFF4B183"/>
      <rgbColor rgb="FFC55A11"/>
      <rgbColor rgb="FFDAE3F3"/>
      <rgbColor rgb="FFAAAAAA"/>
      <rgbColor rgb="FF3B3E45"/>
      <rgbColor rgb="FF339966"/>
      <rgbColor rgb="FF003300"/>
      <rgbColor rgb="FF333300"/>
      <rgbColor rgb="FF993300"/>
      <rgbColor rgb="FF993366"/>
      <rgbColor rgb="FF2F5597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4133880</xdr:colOff>
      <xdr:row>0</xdr:row>
      <xdr:rowOff>95400</xdr:rowOff>
    </xdr:from>
    <xdr:to>
      <xdr:col>3</xdr:col>
      <xdr:colOff>4933800</xdr:colOff>
      <xdr:row>4</xdr:row>
      <xdr:rowOff>63360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300000" y="95400"/>
          <a:ext cx="799920" cy="691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Users/User/Downloads/home/nelson/Documents/VIRTUAL%20BOX/Planilha_Eletronica_Ciclo5_V1.6_Limp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RV - Adulto"/>
      <sheetName val="Programação_legenda"/>
      <sheetName val="Cascade_Prov_Dist_US"/>
      <sheetName val="0.Dados Gerais"/>
      <sheetName val="1.Universos e Amostras"/>
      <sheetName val="3.CCR_Criança"/>
      <sheetName val="2.DPI_Testagem HIV na CE"/>
      <sheetName val="7.PTV_CPN &amp; CCR(Mãe)"/>
      <sheetName val="9.Ficha_TutoriaClínica"/>
      <sheetName val="3.Ficha_Reporte_Tutoria"/>
      <sheetName val="4.Relatório_Indicadores"/>
      <sheetName val="5.Plano_Acção_Provisório"/>
      <sheetName val="6.Plano_Acção_Definitivo"/>
      <sheetName val="7.Qualidade_Plano_Acção"/>
      <sheetName val="Sheet2"/>
      <sheetName val="8.Ficha_Monitoria_PA_Provisório"/>
      <sheetName val="9.Ficha_Monitoria_PA_Definitivo"/>
      <sheetName val="10.Tabela POP-2021"/>
      <sheetName val="Planilha_Eletronica_Ciclo5_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5:I82"/>
  <sheetViews>
    <sheetView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H19" activeCellId="1" sqref="AC1:AG7 H19"/>
    </sheetView>
  </sheetViews>
  <sheetFormatPr defaultColWidth="18.0078125" defaultRowHeight="14.2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1" width="9.54"/>
    <col collapsed="false" customWidth="true" hidden="false" outlineLevel="0" max="3" min="3" style="1" width="6"/>
    <col collapsed="false" customWidth="true" hidden="false" outlineLevel="0" max="4" min="4" style="2" width="80.17"/>
    <col collapsed="false" customWidth="true" hidden="false" outlineLevel="0" max="5" min="5" style="2" width="15.19"/>
    <col collapsed="false" customWidth="true" hidden="false" outlineLevel="0" max="6" min="6" style="2" width="21.68"/>
    <col collapsed="false" customWidth="true" hidden="false" outlineLevel="0" max="7" min="7" style="2" width="28.17"/>
    <col collapsed="false" customWidth="true" hidden="false" outlineLevel="0" max="8" min="8" style="3" width="13.82"/>
    <col collapsed="false" customWidth="true" hidden="false" outlineLevel="0" max="9" min="9" style="2" width="14.82"/>
    <col collapsed="false" customWidth="true" hidden="false" outlineLevel="0" max="255" min="10" style="2" width="10.82"/>
    <col collapsed="false" customWidth="false" hidden="false" outlineLevel="0" max="1024" min="256" style="2" width="18"/>
  </cols>
  <sheetData>
    <row r="5" customFormat="false" ht="15" hidden="false" customHeight="true" outlineLevel="0" collapsed="false">
      <c r="B5" s="4" t="s">
        <v>0</v>
      </c>
      <c r="C5" s="4"/>
      <c r="D5" s="4"/>
      <c r="E5" s="4"/>
      <c r="F5" s="4"/>
      <c r="G5" s="4"/>
      <c r="H5" s="4"/>
      <c r="I5" s="4"/>
    </row>
    <row r="6" customFormat="false" ht="28.5" hidden="false" customHeight="true" outlineLevel="0" collapsed="false">
      <c r="B6" s="5" t="s">
        <v>1</v>
      </c>
      <c r="C6" s="5"/>
      <c r="D6" s="6" t="s">
        <v>2</v>
      </c>
      <c r="E6" s="6"/>
      <c r="F6" s="6"/>
      <c r="G6" s="6"/>
      <c r="H6" s="7" t="s">
        <v>3</v>
      </c>
      <c r="I6" s="7"/>
    </row>
    <row r="7" customFormat="false" ht="28.5" hidden="false" customHeight="true" outlineLevel="0" collapsed="false">
      <c r="B7" s="5"/>
      <c r="C7" s="5"/>
      <c r="D7" s="8" t="s">
        <v>4</v>
      </c>
      <c r="E7" s="8" t="s">
        <v>5</v>
      </c>
      <c r="F7" s="9" t="s">
        <v>6</v>
      </c>
      <c r="G7" s="9"/>
      <c r="H7" s="7"/>
      <c r="I7" s="7"/>
    </row>
    <row r="8" customFormat="false" ht="28.5" hidden="false" customHeight="true" outlineLevel="0" collapsed="false">
      <c r="B8" s="5"/>
      <c r="C8" s="5"/>
      <c r="D8" s="8"/>
      <c r="E8" s="8"/>
      <c r="F8" s="9"/>
      <c r="G8" s="9"/>
      <c r="H8" s="10" t="s">
        <v>7</v>
      </c>
      <c r="I8" s="11" t="s">
        <v>8</v>
      </c>
    </row>
    <row r="9" customFormat="false" ht="28.5" hidden="false" customHeight="true" outlineLevel="0" collapsed="false">
      <c r="B9" s="5"/>
      <c r="C9" s="5"/>
      <c r="D9" s="12"/>
      <c r="E9" s="12"/>
      <c r="F9" s="12"/>
      <c r="G9" s="12"/>
      <c r="H9" s="13"/>
      <c r="I9" s="14"/>
    </row>
    <row r="10" customFormat="false" ht="28.5" hidden="false" customHeight="true" outlineLevel="0" collapsed="false">
      <c r="B10" s="15" t="s">
        <v>9</v>
      </c>
      <c r="C10" s="15"/>
      <c r="D10" s="16" t="s">
        <v>10</v>
      </c>
      <c r="E10" s="17" t="s">
        <v>11</v>
      </c>
      <c r="F10" s="16" t="s">
        <v>12</v>
      </c>
      <c r="G10" s="18" t="s">
        <v>13</v>
      </c>
      <c r="H10" s="17" t="s">
        <v>14</v>
      </c>
      <c r="I10" s="19" t="s">
        <v>15</v>
      </c>
    </row>
    <row r="11" customFormat="false" ht="28.5" hidden="false" customHeight="true" outlineLevel="0" collapsed="false">
      <c r="B11" s="20"/>
      <c r="C11" s="21"/>
      <c r="D11" s="21"/>
      <c r="E11" s="21"/>
      <c r="F11" s="21"/>
      <c r="G11" s="21"/>
      <c r="H11" s="22" t="e">
        <f aca="false">SUM(F12:F16)/SUM(G12:G16)</f>
        <v>#DIV/0!</v>
      </c>
      <c r="I11" s="23" t="s">
        <v>16</v>
      </c>
    </row>
    <row r="12" customFormat="false" ht="26.25" hidden="false" customHeight="true" outlineLevel="0" collapsed="false">
      <c r="B12" s="24" t="s">
        <v>17</v>
      </c>
      <c r="C12" s="25" t="s">
        <v>18</v>
      </c>
      <c r="D12" s="26" t="s">
        <v>19</v>
      </c>
      <c r="E12" s="27" t="s">
        <v>20</v>
      </c>
      <c r="F12" s="28"/>
      <c r="G12" s="28"/>
      <c r="H12" s="29" t="e">
        <f aca="false">F12/G12</f>
        <v>#DIV/0!</v>
      </c>
      <c r="I12" s="30"/>
    </row>
    <row r="13" customFormat="false" ht="22.5" hidden="false" customHeight="true" outlineLevel="0" collapsed="false">
      <c r="B13" s="24"/>
      <c r="C13" s="31" t="s">
        <v>21</v>
      </c>
      <c r="D13" s="32" t="s">
        <v>22</v>
      </c>
      <c r="E13" s="33" t="s">
        <v>20</v>
      </c>
      <c r="F13" s="34"/>
      <c r="G13" s="34"/>
      <c r="H13" s="35" t="e">
        <f aca="false">F13/G13</f>
        <v>#DIV/0!</v>
      </c>
      <c r="I13" s="30"/>
    </row>
    <row r="14" customFormat="false" ht="32.25" hidden="false" customHeight="true" outlineLevel="0" collapsed="false">
      <c r="B14" s="24"/>
      <c r="C14" s="31" t="s">
        <v>23</v>
      </c>
      <c r="D14" s="36" t="s">
        <v>24</v>
      </c>
      <c r="E14" s="33" t="s">
        <v>20</v>
      </c>
      <c r="F14" s="34"/>
      <c r="G14" s="34"/>
      <c r="H14" s="35" t="e">
        <f aca="false">F14/G14</f>
        <v>#DIV/0!</v>
      </c>
      <c r="I14" s="30"/>
    </row>
    <row r="15" customFormat="false" ht="22.5" hidden="false" customHeight="true" outlineLevel="0" collapsed="false">
      <c r="B15" s="24"/>
      <c r="C15" s="31" t="s">
        <v>25</v>
      </c>
      <c r="D15" s="32" t="s">
        <v>26</v>
      </c>
      <c r="E15" s="33" t="s">
        <v>20</v>
      </c>
      <c r="F15" s="34"/>
      <c r="G15" s="34"/>
      <c r="H15" s="35" t="e">
        <f aca="false">F15/G15</f>
        <v>#DIV/0!</v>
      </c>
      <c r="I15" s="30"/>
    </row>
    <row r="16" customFormat="false" ht="31.5" hidden="false" customHeight="true" outlineLevel="0" collapsed="false">
      <c r="B16" s="24"/>
      <c r="C16" s="37" t="s">
        <v>27</v>
      </c>
      <c r="D16" s="38" t="s">
        <v>28</v>
      </c>
      <c r="E16" s="39" t="s">
        <v>20</v>
      </c>
      <c r="F16" s="40"/>
      <c r="G16" s="40"/>
      <c r="H16" s="41" t="e">
        <f aca="false">F16/G16</f>
        <v>#DIV/0!</v>
      </c>
      <c r="I16" s="30"/>
    </row>
    <row r="17" customFormat="false" ht="22.5" hidden="false" customHeight="true" outlineLevel="0" collapsed="false">
      <c r="B17" s="20"/>
      <c r="C17" s="21" t="s">
        <v>29</v>
      </c>
      <c r="D17" s="21"/>
      <c r="E17" s="21"/>
      <c r="F17" s="21"/>
      <c r="G17" s="21"/>
      <c r="H17" s="22" t="e">
        <f aca="false">(F18+F19+F20+F21+F22+F23)/(G18+G19+G20+G21+G22+G23)</f>
        <v>#VALUE!</v>
      </c>
      <c r="I17" s="23" t="s">
        <v>16</v>
      </c>
    </row>
    <row r="18" customFormat="false" ht="22.5" hidden="false" customHeight="true" outlineLevel="0" collapsed="false">
      <c r="B18" s="24" t="s">
        <v>30</v>
      </c>
      <c r="C18" s="42" t="s">
        <v>31</v>
      </c>
      <c r="D18" s="43" t="s">
        <v>32</v>
      </c>
      <c r="E18" s="27" t="s">
        <v>33</v>
      </c>
      <c r="F18" s="44" t="s">
        <v>34</v>
      </c>
      <c r="G18" s="44" t="s">
        <v>35</v>
      </c>
      <c r="H18" s="29" t="e">
        <f aca="false">F18/G18</f>
        <v>#VALUE!</v>
      </c>
      <c r="I18" s="45"/>
    </row>
    <row r="19" customFormat="false" ht="22.5" hidden="false" customHeight="true" outlineLevel="0" collapsed="false">
      <c r="B19" s="24"/>
      <c r="C19" s="46" t="s">
        <v>36</v>
      </c>
      <c r="D19" s="47" t="s">
        <v>37</v>
      </c>
      <c r="E19" s="39" t="s">
        <v>33</v>
      </c>
      <c r="F19" s="48" t="s">
        <v>38</v>
      </c>
      <c r="G19" s="48" t="s">
        <v>39</v>
      </c>
      <c r="H19" s="41" t="e">
        <f aca="false">F19/G19</f>
        <v>#VALUE!</v>
      </c>
      <c r="I19" s="45"/>
    </row>
    <row r="20" customFormat="false" ht="22.5" hidden="false" customHeight="true" outlineLevel="0" collapsed="false">
      <c r="B20" s="49" t="s">
        <v>40</v>
      </c>
      <c r="C20" s="50" t="s">
        <v>41</v>
      </c>
      <c r="D20" s="51" t="s">
        <v>42</v>
      </c>
      <c r="E20" s="52" t="s">
        <v>33</v>
      </c>
      <c r="F20" s="53" t="s">
        <v>43</v>
      </c>
      <c r="G20" s="53" t="s">
        <v>44</v>
      </c>
      <c r="H20" s="54" t="e">
        <f aca="false">F20/G20</f>
        <v>#VALUE!</v>
      </c>
      <c r="I20" s="45"/>
    </row>
    <row r="21" customFormat="false" ht="22.5" hidden="false" customHeight="true" outlineLevel="0" collapsed="false">
      <c r="B21" s="49"/>
      <c r="C21" s="55" t="s">
        <v>45</v>
      </c>
      <c r="D21" s="56" t="s">
        <v>46</v>
      </c>
      <c r="E21" s="57" t="s">
        <v>33</v>
      </c>
      <c r="F21" s="58" t="s">
        <v>47</v>
      </c>
      <c r="G21" s="58" t="s">
        <v>48</v>
      </c>
      <c r="H21" s="59" t="e">
        <f aca="false">F21/G21</f>
        <v>#VALUE!</v>
      </c>
      <c r="I21" s="45"/>
    </row>
    <row r="22" customFormat="false" ht="22.5" hidden="false" customHeight="true" outlineLevel="0" collapsed="false">
      <c r="B22" s="24" t="s">
        <v>49</v>
      </c>
      <c r="C22" s="42" t="s">
        <v>50</v>
      </c>
      <c r="D22" s="60" t="s">
        <v>51</v>
      </c>
      <c r="E22" s="27" t="s">
        <v>33</v>
      </c>
      <c r="F22" s="44" t="s">
        <v>52</v>
      </c>
      <c r="G22" s="44" t="s">
        <v>53</v>
      </c>
      <c r="H22" s="29" t="e">
        <f aca="false">F22/G22</f>
        <v>#VALUE!</v>
      </c>
      <c r="I22" s="45"/>
    </row>
    <row r="23" customFormat="false" ht="22.5" hidden="false" customHeight="true" outlineLevel="0" collapsed="false">
      <c r="B23" s="24"/>
      <c r="C23" s="46" t="s">
        <v>54</v>
      </c>
      <c r="D23" s="61" t="s">
        <v>55</v>
      </c>
      <c r="E23" s="39" t="s">
        <v>33</v>
      </c>
      <c r="F23" s="48" t="s">
        <v>56</v>
      </c>
      <c r="G23" s="48" t="s">
        <v>57</v>
      </c>
      <c r="H23" s="41" t="e">
        <f aca="false">F23/G23</f>
        <v>#VALUE!</v>
      </c>
      <c r="I23" s="45"/>
    </row>
    <row r="24" s="62" customFormat="true" ht="15" hidden="false" customHeight="true" outlineLevel="0" collapsed="false">
      <c r="B24" s="63" t="s">
        <v>58</v>
      </c>
      <c r="C24" s="63"/>
      <c r="D24" s="63"/>
      <c r="E24" s="63"/>
      <c r="F24" s="63"/>
      <c r="G24" s="63"/>
      <c r="H24" s="63"/>
      <c r="I24" s="64" t="s">
        <v>16</v>
      </c>
    </row>
    <row r="25" s="62" customFormat="true" ht="28.5" hidden="false" customHeight="true" outlineLevel="0" collapsed="false">
      <c r="B25" s="65" t="s">
        <v>30</v>
      </c>
      <c r="C25" s="66" t="s">
        <v>59</v>
      </c>
      <c r="D25" s="67" t="s">
        <v>60</v>
      </c>
      <c r="E25" s="68" t="s">
        <v>33</v>
      </c>
      <c r="F25" s="69" t="s">
        <v>61</v>
      </c>
      <c r="G25" s="70" t="s">
        <v>62</v>
      </c>
      <c r="H25" s="71" t="e">
        <f aca="false">F25/G25</f>
        <v>#VALUE!</v>
      </c>
      <c r="I25" s="72"/>
    </row>
    <row r="26" s="62" customFormat="true" ht="28.5" hidden="false" customHeight="true" outlineLevel="0" collapsed="false">
      <c r="B26" s="65"/>
      <c r="C26" s="73" t="s">
        <v>63</v>
      </c>
      <c r="D26" s="74" t="s">
        <v>64</v>
      </c>
      <c r="E26" s="75" t="s">
        <v>33</v>
      </c>
      <c r="F26" s="76" t="s">
        <v>65</v>
      </c>
      <c r="G26" s="77" t="s">
        <v>66</v>
      </c>
      <c r="H26" s="71" t="e">
        <f aca="false">F26/G26</f>
        <v>#VALUE!</v>
      </c>
      <c r="I26" s="72"/>
    </row>
    <row r="27" s="62" customFormat="true" ht="28.5" hidden="false" customHeight="true" outlineLevel="0" collapsed="false">
      <c r="B27" s="78" t="s">
        <v>40</v>
      </c>
      <c r="C27" s="79" t="s">
        <v>67</v>
      </c>
      <c r="D27" s="80" t="s">
        <v>68</v>
      </c>
      <c r="E27" s="81" t="s">
        <v>33</v>
      </c>
      <c r="F27" s="82" t="s">
        <v>69</v>
      </c>
      <c r="G27" s="83" t="s">
        <v>70</v>
      </c>
      <c r="H27" s="71" t="e">
        <f aca="false">F27/G27</f>
        <v>#VALUE!</v>
      </c>
      <c r="I27" s="72"/>
    </row>
    <row r="28" s="62" customFormat="true" ht="28.5" hidden="false" customHeight="true" outlineLevel="0" collapsed="false">
      <c r="B28" s="78"/>
      <c r="C28" s="73" t="s">
        <v>71</v>
      </c>
      <c r="D28" s="84" t="s">
        <v>72</v>
      </c>
      <c r="E28" s="75" t="s">
        <v>33</v>
      </c>
      <c r="F28" s="76" t="s">
        <v>69</v>
      </c>
      <c r="G28" s="77" t="s">
        <v>73</v>
      </c>
      <c r="H28" s="71" t="e">
        <f aca="false">F28/G28</f>
        <v>#VALUE!</v>
      </c>
      <c r="I28" s="72"/>
    </row>
    <row r="29" s="62" customFormat="true" ht="28.5" hidden="false" customHeight="true" outlineLevel="0" collapsed="false">
      <c r="B29" s="85" t="s">
        <v>49</v>
      </c>
      <c r="C29" s="79" t="s">
        <v>74</v>
      </c>
      <c r="D29" s="86" t="s">
        <v>75</v>
      </c>
      <c r="E29" s="81" t="s">
        <v>33</v>
      </c>
      <c r="F29" s="82" t="s">
        <v>76</v>
      </c>
      <c r="G29" s="83" t="s">
        <v>77</v>
      </c>
      <c r="H29" s="71" t="e">
        <f aca="false">F29/G29</f>
        <v>#VALUE!</v>
      </c>
      <c r="I29" s="72"/>
    </row>
    <row r="30" s="62" customFormat="true" ht="28.5" hidden="false" customHeight="true" outlineLevel="0" collapsed="false">
      <c r="B30" s="85"/>
      <c r="C30" s="87" t="s">
        <v>78</v>
      </c>
      <c r="D30" s="88" t="s">
        <v>79</v>
      </c>
      <c r="E30" s="89" t="s">
        <v>33</v>
      </c>
      <c r="F30" s="90" t="s">
        <v>80</v>
      </c>
      <c r="G30" s="91" t="s">
        <v>81</v>
      </c>
      <c r="H30" s="71" t="e">
        <f aca="false">F30/G30</f>
        <v>#VALUE!</v>
      </c>
      <c r="I30" s="72"/>
    </row>
    <row r="31" customFormat="false" ht="22.5" hidden="false" customHeight="true" outlineLevel="0" collapsed="false">
      <c r="B31" s="92"/>
      <c r="C31" s="93" t="s">
        <v>82</v>
      </c>
      <c r="D31" s="93"/>
      <c r="E31" s="93"/>
      <c r="F31" s="93"/>
      <c r="G31" s="93"/>
      <c r="H31" s="22" t="e">
        <f aca="false">(F32+F33+F34+F35+F36+F37+F38)/(G32+G33+G34+G35+G36+G37+G38)</f>
        <v>#VALUE!</v>
      </c>
      <c r="I31" s="94" t="s">
        <v>16</v>
      </c>
    </row>
    <row r="32" customFormat="false" ht="30.75" hidden="false" customHeight="true" outlineLevel="0" collapsed="false">
      <c r="B32" s="24" t="s">
        <v>30</v>
      </c>
      <c r="C32" s="42" t="s">
        <v>83</v>
      </c>
      <c r="D32" s="43" t="s">
        <v>84</v>
      </c>
      <c r="E32" s="27" t="s">
        <v>33</v>
      </c>
      <c r="F32" s="95" t="s">
        <v>85</v>
      </c>
      <c r="G32" s="95" t="s">
        <v>86</v>
      </c>
      <c r="H32" s="29" t="e">
        <f aca="false">F32/G32</f>
        <v>#VALUE!</v>
      </c>
      <c r="I32" s="45"/>
    </row>
    <row r="33" customFormat="false" ht="30.75" hidden="false" customHeight="true" outlineLevel="0" collapsed="false">
      <c r="B33" s="24"/>
      <c r="C33" s="46" t="s">
        <v>87</v>
      </c>
      <c r="D33" s="96" t="s">
        <v>88</v>
      </c>
      <c r="E33" s="39" t="s">
        <v>33</v>
      </c>
      <c r="F33" s="97" t="s">
        <v>89</v>
      </c>
      <c r="G33" s="98" t="s">
        <v>90</v>
      </c>
      <c r="H33" s="41" t="e">
        <f aca="false">F33/G33</f>
        <v>#VALUE!</v>
      </c>
      <c r="I33" s="45"/>
    </row>
    <row r="34" customFormat="false" ht="30" hidden="false" customHeight="true" outlineLevel="0" collapsed="false">
      <c r="B34" s="24" t="s">
        <v>49</v>
      </c>
      <c r="C34" s="42" t="s">
        <v>91</v>
      </c>
      <c r="D34" s="43" t="s">
        <v>92</v>
      </c>
      <c r="E34" s="27" t="s">
        <v>33</v>
      </c>
      <c r="F34" s="99" t="s">
        <v>93</v>
      </c>
      <c r="G34" s="95" t="s">
        <v>94</v>
      </c>
      <c r="H34" s="29" t="e">
        <f aca="false">F34/G34</f>
        <v>#VALUE!</v>
      </c>
      <c r="I34" s="45"/>
    </row>
    <row r="35" customFormat="false" ht="27.75" hidden="false" customHeight="true" outlineLevel="0" collapsed="false">
      <c r="B35" s="24"/>
      <c r="C35" s="100" t="s">
        <v>95</v>
      </c>
      <c r="D35" s="101" t="s">
        <v>96</v>
      </c>
      <c r="E35" s="102" t="s">
        <v>33</v>
      </c>
      <c r="F35" s="97" t="s">
        <v>97</v>
      </c>
      <c r="G35" s="98" t="s">
        <v>98</v>
      </c>
      <c r="H35" s="41" t="e">
        <f aca="false">F35/G35</f>
        <v>#VALUE!</v>
      </c>
      <c r="I35" s="45"/>
    </row>
    <row r="36" customFormat="false" ht="27.75" hidden="false" customHeight="true" outlineLevel="0" collapsed="false">
      <c r="B36" s="24" t="s">
        <v>40</v>
      </c>
      <c r="C36" s="42" t="s">
        <v>99</v>
      </c>
      <c r="D36" s="43" t="s">
        <v>100</v>
      </c>
      <c r="E36" s="27" t="s">
        <v>33</v>
      </c>
      <c r="F36" s="99" t="s">
        <v>101</v>
      </c>
      <c r="G36" s="95" t="s">
        <v>102</v>
      </c>
      <c r="H36" s="29" t="e">
        <f aca="false">F36/G36</f>
        <v>#VALUE!</v>
      </c>
      <c r="I36" s="45"/>
    </row>
    <row r="37" customFormat="false" ht="27.75" hidden="false" customHeight="true" outlineLevel="0" collapsed="false">
      <c r="B37" s="24"/>
      <c r="C37" s="103" t="s">
        <v>103</v>
      </c>
      <c r="D37" s="104" t="s">
        <v>104</v>
      </c>
      <c r="E37" s="33" t="s">
        <v>33</v>
      </c>
      <c r="F37" s="105" t="s">
        <v>105</v>
      </c>
      <c r="G37" s="106" t="s">
        <v>106</v>
      </c>
      <c r="H37" s="35" t="e">
        <f aca="false">F37/G37</f>
        <v>#VALUE!</v>
      </c>
      <c r="I37" s="45"/>
    </row>
    <row r="38" customFormat="false" ht="27.75" hidden="false" customHeight="true" outlineLevel="0" collapsed="false">
      <c r="B38" s="24"/>
      <c r="C38" s="46" t="s">
        <v>107</v>
      </c>
      <c r="D38" s="96" t="s">
        <v>108</v>
      </c>
      <c r="E38" s="39" t="s">
        <v>33</v>
      </c>
      <c r="F38" s="97" t="s">
        <v>109</v>
      </c>
      <c r="G38" s="98" t="s">
        <v>110</v>
      </c>
      <c r="H38" s="41" t="e">
        <f aca="false">F38/G38</f>
        <v>#VALUE!</v>
      </c>
      <c r="I38" s="45"/>
    </row>
    <row r="39" s="62" customFormat="true" ht="19.5" hidden="false" customHeight="true" outlineLevel="0" collapsed="false">
      <c r="B39" s="63" t="s">
        <v>111</v>
      </c>
      <c r="C39" s="63"/>
      <c r="D39" s="63"/>
      <c r="E39" s="63"/>
      <c r="F39" s="63"/>
      <c r="G39" s="63"/>
      <c r="H39" s="63"/>
      <c r="I39" s="107" t="s">
        <v>16</v>
      </c>
    </row>
    <row r="40" s="62" customFormat="true" ht="28.5" hidden="false" customHeight="true" outlineLevel="0" collapsed="false">
      <c r="B40" s="65" t="s">
        <v>40</v>
      </c>
      <c r="C40" s="66" t="s">
        <v>112</v>
      </c>
      <c r="D40" s="67" t="s">
        <v>113</v>
      </c>
      <c r="E40" s="68" t="s">
        <v>20</v>
      </c>
      <c r="F40" s="108" t="s">
        <v>114</v>
      </c>
      <c r="G40" s="70" t="s">
        <v>115</v>
      </c>
      <c r="H40" s="71" t="e">
        <f aca="false">F40/G40</f>
        <v>#VALUE!</v>
      </c>
      <c r="I40" s="72"/>
    </row>
    <row r="41" s="62" customFormat="true" ht="28.5" hidden="false" customHeight="true" outlineLevel="0" collapsed="false">
      <c r="B41" s="65"/>
      <c r="C41" s="100" t="s">
        <v>116</v>
      </c>
      <c r="D41" s="109" t="s">
        <v>117</v>
      </c>
      <c r="E41" s="102" t="s">
        <v>20</v>
      </c>
      <c r="F41" s="110" t="s">
        <v>118</v>
      </c>
      <c r="G41" s="110" t="s">
        <v>119</v>
      </c>
      <c r="H41" s="71" t="e">
        <f aca="false">F41/G41</f>
        <v>#VALUE!</v>
      </c>
      <c r="I41" s="72"/>
    </row>
    <row r="42" customFormat="false" ht="14.25" hidden="false" customHeight="true" outlineLevel="0" collapsed="false">
      <c r="B42" s="111"/>
      <c r="C42" s="21" t="s">
        <v>120</v>
      </c>
      <c r="D42" s="21"/>
      <c r="E42" s="21"/>
      <c r="F42" s="21"/>
      <c r="G42" s="21"/>
      <c r="H42" s="22" t="e">
        <f aca="false">(F43+F44+F45+F46+F47+F48)/(G43+G44+G45+G46+G47+G48)</f>
        <v>#VALUE!</v>
      </c>
      <c r="I42" s="23" t="s">
        <v>16</v>
      </c>
    </row>
    <row r="43" customFormat="false" ht="27.75" hidden="false" customHeight="true" outlineLevel="0" collapsed="false">
      <c r="B43" s="112" t="s">
        <v>30</v>
      </c>
      <c r="C43" s="113" t="s">
        <v>121</v>
      </c>
      <c r="D43" s="114" t="s">
        <v>122</v>
      </c>
      <c r="E43" s="115" t="s">
        <v>33</v>
      </c>
      <c r="F43" s="116" t="s">
        <v>123</v>
      </c>
      <c r="G43" s="117" t="s">
        <v>124</v>
      </c>
      <c r="H43" s="118" t="e">
        <f aca="false">F43/G43</f>
        <v>#VALUE!</v>
      </c>
      <c r="I43" s="30"/>
    </row>
    <row r="44" customFormat="false" ht="27.75" hidden="false" customHeight="true" outlineLevel="0" collapsed="false">
      <c r="B44" s="112"/>
      <c r="C44" s="119" t="s">
        <v>125</v>
      </c>
      <c r="D44" s="120" t="s">
        <v>126</v>
      </c>
      <c r="E44" s="121" t="s">
        <v>33</v>
      </c>
      <c r="F44" s="122" t="s">
        <v>127</v>
      </c>
      <c r="G44" s="123" t="s">
        <v>128</v>
      </c>
      <c r="H44" s="124" t="e">
        <f aca="false">F44/G44</f>
        <v>#VALUE!</v>
      </c>
      <c r="I44" s="30"/>
    </row>
    <row r="45" customFormat="false" ht="27.75" hidden="false" customHeight="true" outlineLevel="0" collapsed="false">
      <c r="B45" s="24" t="s">
        <v>40</v>
      </c>
      <c r="C45" s="42" t="s">
        <v>129</v>
      </c>
      <c r="D45" s="125" t="s">
        <v>130</v>
      </c>
      <c r="E45" s="27" t="s">
        <v>33</v>
      </c>
      <c r="F45" s="99" t="s">
        <v>131</v>
      </c>
      <c r="G45" s="95" t="s">
        <v>132</v>
      </c>
      <c r="H45" s="126" t="e">
        <f aca="false">F45/G45</f>
        <v>#VALUE!</v>
      </c>
      <c r="I45" s="30"/>
    </row>
    <row r="46" customFormat="false" ht="27.75" hidden="false" customHeight="true" outlineLevel="0" collapsed="false">
      <c r="B46" s="24"/>
      <c r="C46" s="46" t="s">
        <v>133</v>
      </c>
      <c r="D46" s="127" t="s">
        <v>134</v>
      </c>
      <c r="E46" s="39" t="s">
        <v>33</v>
      </c>
      <c r="F46" s="97" t="s">
        <v>135</v>
      </c>
      <c r="G46" s="98" t="s">
        <v>136</v>
      </c>
      <c r="H46" s="128" t="e">
        <f aca="false">F46/G46</f>
        <v>#VALUE!</v>
      </c>
      <c r="I46" s="30"/>
    </row>
    <row r="47" customFormat="false" ht="27.75" hidden="false" customHeight="true" outlineLevel="0" collapsed="false">
      <c r="B47" s="129" t="s">
        <v>49</v>
      </c>
      <c r="C47" s="113" t="s">
        <v>137</v>
      </c>
      <c r="D47" s="114" t="s">
        <v>138</v>
      </c>
      <c r="E47" s="115" t="s">
        <v>33</v>
      </c>
      <c r="F47" s="130" t="s">
        <v>139</v>
      </c>
      <c r="G47" s="116" t="s">
        <v>140</v>
      </c>
      <c r="H47" s="131" t="e">
        <f aca="false">F47/G47</f>
        <v>#VALUE!</v>
      </c>
      <c r="I47" s="30"/>
    </row>
    <row r="48" customFormat="false" ht="27.75" hidden="false" customHeight="true" outlineLevel="0" collapsed="false">
      <c r="B48" s="129"/>
      <c r="C48" s="132" t="s">
        <v>121</v>
      </c>
      <c r="D48" s="120" t="s">
        <v>141</v>
      </c>
      <c r="E48" s="121" t="s">
        <v>33</v>
      </c>
      <c r="F48" s="122" t="s">
        <v>142</v>
      </c>
      <c r="G48" s="133" t="s">
        <v>143</v>
      </c>
      <c r="H48" s="128" t="e">
        <f aca="false">F48/G48</f>
        <v>#VALUE!</v>
      </c>
      <c r="I48" s="30"/>
    </row>
    <row r="49" customFormat="false" ht="14.25" hidden="false" customHeight="true" outlineLevel="0" collapsed="false">
      <c r="B49" s="92"/>
      <c r="C49" s="134"/>
      <c r="D49" s="93" t="s">
        <v>144</v>
      </c>
      <c r="E49" s="93"/>
      <c r="F49" s="93"/>
      <c r="G49" s="93"/>
      <c r="H49" s="22" t="e">
        <f aca="false">(F50+F51+F52+F53+F54+F55+F56+F57+F58+F59+F60+F61+F62+F63+F64+F65+F66+F67)/(G50+G51+G52+G53+G54+G55+G56+G57+G58+G59+G60+G61+G62+G63+G64+G65+G66+G67)</f>
        <v>#VALUE!</v>
      </c>
      <c r="I49" s="94" t="s">
        <v>16</v>
      </c>
    </row>
    <row r="50" customFormat="false" ht="33.75" hidden="false" customHeight="true" outlineLevel="0" collapsed="false">
      <c r="B50" s="24" t="s">
        <v>30</v>
      </c>
      <c r="C50" s="135" t="s">
        <v>145</v>
      </c>
      <c r="D50" s="136" t="s">
        <v>146</v>
      </c>
      <c r="E50" s="137" t="s">
        <v>33</v>
      </c>
      <c r="F50" s="138" t="s">
        <v>147</v>
      </c>
      <c r="G50" s="139" t="s">
        <v>148</v>
      </c>
      <c r="H50" s="140" t="e">
        <f aca="false">F50/G50</f>
        <v>#VALUE!</v>
      </c>
      <c r="I50" s="45"/>
    </row>
    <row r="51" customFormat="false" ht="33.75" hidden="false" customHeight="true" outlineLevel="0" collapsed="false">
      <c r="B51" s="24"/>
      <c r="C51" s="103" t="s">
        <v>149</v>
      </c>
      <c r="D51" s="141" t="s">
        <v>150</v>
      </c>
      <c r="E51" s="33" t="s">
        <v>33</v>
      </c>
      <c r="F51" s="105" t="s">
        <v>151</v>
      </c>
      <c r="G51" s="105" t="s">
        <v>152</v>
      </c>
      <c r="H51" s="35" t="e">
        <f aca="false">F51/G51</f>
        <v>#VALUE!</v>
      </c>
      <c r="I51" s="45"/>
    </row>
    <row r="52" customFormat="false" ht="38.25" hidden="false" customHeight="true" outlineLevel="0" collapsed="false">
      <c r="B52" s="24"/>
      <c r="C52" s="142" t="s">
        <v>153</v>
      </c>
      <c r="D52" s="143" t="s">
        <v>154</v>
      </c>
      <c r="E52" s="33" t="s">
        <v>33</v>
      </c>
      <c r="F52" s="105" t="s">
        <v>155</v>
      </c>
      <c r="G52" s="105" t="s">
        <v>156</v>
      </c>
      <c r="H52" s="35" t="e">
        <f aca="false">F52/G52</f>
        <v>#VALUE!</v>
      </c>
      <c r="I52" s="45"/>
    </row>
    <row r="53" customFormat="false" ht="33.75" hidden="false" customHeight="true" outlineLevel="0" collapsed="false">
      <c r="B53" s="24"/>
      <c r="C53" s="103" t="s">
        <v>157</v>
      </c>
      <c r="D53" s="141" t="s">
        <v>158</v>
      </c>
      <c r="E53" s="33" t="s">
        <v>33</v>
      </c>
      <c r="F53" s="105" t="s">
        <v>159</v>
      </c>
      <c r="G53" s="105" t="s">
        <v>160</v>
      </c>
      <c r="H53" s="35" t="e">
        <f aca="false">F53/G53</f>
        <v>#VALUE!</v>
      </c>
      <c r="I53" s="45"/>
    </row>
    <row r="54" customFormat="false" ht="33.75" hidden="false" customHeight="true" outlineLevel="0" collapsed="false">
      <c r="B54" s="24"/>
      <c r="C54" s="144" t="s">
        <v>161</v>
      </c>
      <c r="D54" s="145" t="s">
        <v>162</v>
      </c>
      <c r="E54" s="146" t="s">
        <v>33</v>
      </c>
      <c r="F54" s="147" t="s">
        <v>163</v>
      </c>
      <c r="G54" s="147" t="s">
        <v>164</v>
      </c>
      <c r="H54" s="148" t="e">
        <f aca="false">F54/G54</f>
        <v>#VALUE!</v>
      </c>
      <c r="I54" s="45"/>
    </row>
    <row r="55" customFormat="false" ht="33.75" hidden="false" customHeight="true" outlineLevel="0" collapsed="false">
      <c r="B55" s="129" t="s">
        <v>40</v>
      </c>
      <c r="C55" s="113" t="s">
        <v>165</v>
      </c>
      <c r="D55" s="149" t="s">
        <v>166</v>
      </c>
      <c r="E55" s="115" t="s">
        <v>33</v>
      </c>
      <c r="F55" s="130" t="s">
        <v>167</v>
      </c>
      <c r="G55" s="130" t="s">
        <v>168</v>
      </c>
      <c r="H55" s="150" t="e">
        <f aca="false">F55/G55</f>
        <v>#VALUE!</v>
      </c>
      <c r="I55" s="45"/>
    </row>
    <row r="56" customFormat="false" ht="33.75" hidden="false" customHeight="true" outlineLevel="0" collapsed="false">
      <c r="B56" s="129"/>
      <c r="C56" s="103" t="s">
        <v>169</v>
      </c>
      <c r="D56" s="141" t="s">
        <v>170</v>
      </c>
      <c r="E56" s="33" t="s">
        <v>33</v>
      </c>
      <c r="F56" s="105" t="s">
        <v>171</v>
      </c>
      <c r="G56" s="105" t="s">
        <v>172</v>
      </c>
      <c r="H56" s="35" t="e">
        <f aca="false">F56/G56</f>
        <v>#VALUE!</v>
      </c>
      <c r="I56" s="45"/>
    </row>
    <row r="57" customFormat="false" ht="33.75" hidden="false" customHeight="true" outlineLevel="0" collapsed="false">
      <c r="B57" s="129"/>
      <c r="C57" s="103" t="s">
        <v>173</v>
      </c>
      <c r="D57" s="141" t="s">
        <v>174</v>
      </c>
      <c r="E57" s="33" t="s">
        <v>33</v>
      </c>
      <c r="F57" s="105" t="s">
        <v>175</v>
      </c>
      <c r="G57" s="105" t="s">
        <v>176</v>
      </c>
      <c r="H57" s="35" t="e">
        <f aca="false">F57/G57</f>
        <v>#VALUE!</v>
      </c>
      <c r="I57" s="45"/>
    </row>
    <row r="58" customFormat="false" ht="33.75" hidden="false" customHeight="true" outlineLevel="0" collapsed="false">
      <c r="B58" s="129"/>
      <c r="C58" s="103" t="s">
        <v>177</v>
      </c>
      <c r="D58" s="141" t="s">
        <v>178</v>
      </c>
      <c r="E58" s="33" t="s">
        <v>33</v>
      </c>
      <c r="F58" s="105" t="s">
        <v>179</v>
      </c>
      <c r="G58" s="105" t="s">
        <v>180</v>
      </c>
      <c r="H58" s="35" t="e">
        <f aca="false">F58/G58</f>
        <v>#VALUE!</v>
      </c>
      <c r="I58" s="45"/>
    </row>
    <row r="59" customFormat="false" ht="33.75" hidden="false" customHeight="true" outlineLevel="0" collapsed="false">
      <c r="B59" s="129"/>
      <c r="C59" s="103" t="s">
        <v>181</v>
      </c>
      <c r="D59" s="141" t="s">
        <v>182</v>
      </c>
      <c r="E59" s="33" t="s">
        <v>33</v>
      </c>
      <c r="F59" s="105" t="s">
        <v>183</v>
      </c>
      <c r="G59" s="105" t="s">
        <v>184</v>
      </c>
      <c r="H59" s="35" t="e">
        <f aca="false">F59/G59</f>
        <v>#VALUE!</v>
      </c>
      <c r="I59" s="45"/>
    </row>
    <row r="60" customFormat="false" ht="33.75" hidden="false" customHeight="true" outlineLevel="0" collapsed="false">
      <c r="B60" s="129"/>
      <c r="C60" s="103" t="s">
        <v>185</v>
      </c>
      <c r="D60" s="141" t="s">
        <v>186</v>
      </c>
      <c r="E60" s="33" t="s">
        <v>33</v>
      </c>
      <c r="F60" s="105" t="s">
        <v>187</v>
      </c>
      <c r="G60" s="105" t="s">
        <v>188</v>
      </c>
      <c r="H60" s="35" t="e">
        <f aca="false">F60/G60</f>
        <v>#VALUE!</v>
      </c>
      <c r="I60" s="45"/>
    </row>
    <row r="61" customFormat="false" ht="36.75" hidden="false" customHeight="true" outlineLevel="0" collapsed="false">
      <c r="B61" s="129"/>
      <c r="C61" s="151" t="s">
        <v>189</v>
      </c>
      <c r="D61" s="152" t="s">
        <v>190</v>
      </c>
      <c r="E61" s="153" t="s">
        <v>33</v>
      </c>
      <c r="F61" s="105" t="s">
        <v>191</v>
      </c>
      <c r="G61" s="105" t="s">
        <v>192</v>
      </c>
      <c r="H61" s="35" t="e">
        <f aca="false">F61/G61</f>
        <v>#VALUE!</v>
      </c>
      <c r="I61" s="45"/>
    </row>
    <row r="62" customFormat="false" ht="33.75" hidden="false" customHeight="true" outlineLevel="0" collapsed="false">
      <c r="B62" s="129"/>
      <c r="C62" s="103" t="s">
        <v>193</v>
      </c>
      <c r="D62" s="141" t="s">
        <v>194</v>
      </c>
      <c r="E62" s="33" t="s">
        <v>33</v>
      </c>
      <c r="F62" s="105" t="s">
        <v>195</v>
      </c>
      <c r="G62" s="105" t="s">
        <v>196</v>
      </c>
      <c r="H62" s="35" t="e">
        <f aca="false">F62/G62</f>
        <v>#VALUE!</v>
      </c>
      <c r="I62" s="45"/>
    </row>
    <row r="63" customFormat="false" ht="33.75" hidden="false" customHeight="true" outlineLevel="0" collapsed="false">
      <c r="B63" s="129"/>
      <c r="C63" s="113" t="s">
        <v>197</v>
      </c>
      <c r="D63" s="154" t="s">
        <v>198</v>
      </c>
      <c r="E63" s="115" t="s">
        <v>33</v>
      </c>
      <c r="F63" s="130" t="s">
        <v>199</v>
      </c>
      <c r="G63" s="130" t="s">
        <v>200</v>
      </c>
      <c r="H63" s="150" t="e">
        <f aca="false">F63/G63</f>
        <v>#VALUE!</v>
      </c>
      <c r="I63" s="45"/>
    </row>
    <row r="64" customFormat="false" ht="29.25" hidden="false" customHeight="true" outlineLevel="0" collapsed="false">
      <c r="B64" s="24" t="s">
        <v>201</v>
      </c>
      <c r="C64" s="135" t="s">
        <v>202</v>
      </c>
      <c r="D64" s="155" t="s">
        <v>203</v>
      </c>
      <c r="E64" s="137" t="s">
        <v>33</v>
      </c>
      <c r="F64" s="139" t="s">
        <v>204</v>
      </c>
      <c r="G64" s="139" t="s">
        <v>205</v>
      </c>
      <c r="H64" s="140" t="e">
        <f aca="false">F64/G64</f>
        <v>#VALUE!</v>
      </c>
      <c r="I64" s="45"/>
    </row>
    <row r="65" customFormat="false" ht="31.5" hidden="false" customHeight="true" outlineLevel="0" collapsed="false">
      <c r="B65" s="24"/>
      <c r="C65" s="103" t="s">
        <v>206</v>
      </c>
      <c r="D65" s="156" t="s">
        <v>207</v>
      </c>
      <c r="E65" s="33" t="s">
        <v>33</v>
      </c>
      <c r="F65" s="105" t="s">
        <v>208</v>
      </c>
      <c r="G65" s="105" t="s">
        <v>209</v>
      </c>
      <c r="H65" s="35" t="e">
        <f aca="false">F65/G65</f>
        <v>#VALUE!</v>
      </c>
      <c r="I65" s="45"/>
    </row>
    <row r="66" customFormat="false" ht="22.5" hidden="false" customHeight="true" outlineLevel="0" collapsed="false">
      <c r="B66" s="24"/>
      <c r="C66" s="103" t="s">
        <v>210</v>
      </c>
      <c r="D66" s="156" t="s">
        <v>211</v>
      </c>
      <c r="E66" s="33" t="s">
        <v>33</v>
      </c>
      <c r="F66" s="105" t="s">
        <v>212</v>
      </c>
      <c r="G66" s="105" t="s">
        <v>213</v>
      </c>
      <c r="H66" s="35" t="e">
        <f aca="false">F66/G66</f>
        <v>#VALUE!</v>
      </c>
      <c r="I66" s="45"/>
    </row>
    <row r="67" customFormat="false" ht="32.25" hidden="false" customHeight="true" outlineLevel="0" collapsed="false">
      <c r="B67" s="24"/>
      <c r="C67" s="100" t="s">
        <v>214</v>
      </c>
      <c r="D67" s="101" t="s">
        <v>215</v>
      </c>
      <c r="E67" s="157" t="s">
        <v>33</v>
      </c>
      <c r="F67" s="147" t="s">
        <v>216</v>
      </c>
      <c r="G67" s="147" t="s">
        <v>217</v>
      </c>
      <c r="H67" s="148" t="e">
        <f aca="false">F67/G67</f>
        <v>#VALUE!</v>
      </c>
      <c r="I67" s="45"/>
    </row>
    <row r="68" customFormat="false" ht="15" hidden="false" customHeight="true" outlineLevel="0" collapsed="false">
      <c r="B68" s="158" t="s">
        <v>218</v>
      </c>
      <c r="C68" s="158"/>
      <c r="D68" s="158"/>
      <c r="E68" s="158"/>
      <c r="F68" s="158"/>
      <c r="G68" s="158"/>
      <c r="H68" s="35" t="e">
        <f aca="false">(SUM(F69:F76)/SUM(G69:G76))</f>
        <v>#DIV/0!</v>
      </c>
      <c r="I68" s="23" t="s">
        <v>16</v>
      </c>
    </row>
    <row r="69" customFormat="false" ht="22.5" hidden="false" customHeight="true" outlineLevel="0" collapsed="false">
      <c r="B69" s="24" t="s">
        <v>40</v>
      </c>
      <c r="C69" s="159" t="s">
        <v>219</v>
      </c>
      <c r="D69" s="155" t="s">
        <v>220</v>
      </c>
      <c r="E69" s="137" t="s">
        <v>33</v>
      </c>
      <c r="F69" s="160" t="s">
        <v>221</v>
      </c>
      <c r="G69" s="161" t="s">
        <v>222</v>
      </c>
      <c r="H69" s="140" t="e">
        <f aca="false">F69/G69</f>
        <v>#VALUE!</v>
      </c>
      <c r="I69" s="162"/>
    </row>
    <row r="70" customFormat="false" ht="22.5" hidden="false" customHeight="true" outlineLevel="0" collapsed="false">
      <c r="B70" s="24"/>
      <c r="C70" s="103" t="s">
        <v>223</v>
      </c>
      <c r="D70" s="156" t="s">
        <v>224</v>
      </c>
      <c r="E70" s="33" t="s">
        <v>33</v>
      </c>
      <c r="F70" s="160" t="s">
        <v>225</v>
      </c>
      <c r="G70" s="161" t="s">
        <v>226</v>
      </c>
      <c r="H70" s="35" t="e">
        <f aca="false">F70/G70</f>
        <v>#VALUE!</v>
      </c>
      <c r="I70" s="162"/>
    </row>
    <row r="71" customFormat="false" ht="22.5" hidden="false" customHeight="true" outlineLevel="0" collapsed="false">
      <c r="B71" s="24"/>
      <c r="C71" s="103" t="s">
        <v>227</v>
      </c>
      <c r="D71" s="156" t="s">
        <v>228</v>
      </c>
      <c r="E71" s="33" t="s">
        <v>33</v>
      </c>
      <c r="F71" s="160" t="s">
        <v>229</v>
      </c>
      <c r="G71" s="163" t="s">
        <v>230</v>
      </c>
      <c r="H71" s="35" t="e">
        <f aca="false">F71/G71</f>
        <v>#VALUE!</v>
      </c>
      <c r="I71" s="162"/>
    </row>
    <row r="72" customFormat="false" ht="22.5" hidden="false" customHeight="true" outlineLevel="0" collapsed="false">
      <c r="B72" s="24"/>
      <c r="C72" s="144" t="s">
        <v>231</v>
      </c>
      <c r="D72" s="164" t="s">
        <v>232</v>
      </c>
      <c r="E72" s="146" t="s">
        <v>33</v>
      </c>
      <c r="F72" s="165" t="s">
        <v>233</v>
      </c>
      <c r="G72" s="165" t="s">
        <v>234</v>
      </c>
      <c r="H72" s="148" t="e">
        <f aca="false">F72/G72</f>
        <v>#VALUE!</v>
      </c>
      <c r="I72" s="162"/>
    </row>
    <row r="73" customFormat="false" ht="22.5" hidden="false" customHeight="true" outlineLevel="0" collapsed="false">
      <c r="B73" s="24" t="s">
        <v>30</v>
      </c>
      <c r="C73" s="135" t="s">
        <v>235</v>
      </c>
      <c r="D73" s="155" t="s">
        <v>236</v>
      </c>
      <c r="E73" s="137" t="s">
        <v>33</v>
      </c>
      <c r="F73" s="163" t="s">
        <v>237</v>
      </c>
      <c r="G73" s="163" t="s">
        <v>238</v>
      </c>
      <c r="H73" s="140" t="e">
        <f aca="false">F73/G73</f>
        <v>#VALUE!</v>
      </c>
      <c r="I73" s="162"/>
    </row>
    <row r="74" customFormat="false" ht="22.5" hidden="false" customHeight="true" outlineLevel="0" collapsed="false">
      <c r="B74" s="24"/>
      <c r="C74" s="46" t="s">
        <v>239</v>
      </c>
      <c r="D74" s="127" t="s">
        <v>240</v>
      </c>
      <c r="E74" s="39" t="s">
        <v>33</v>
      </c>
      <c r="F74" s="165" t="s">
        <v>241</v>
      </c>
      <c r="G74" s="165" t="s">
        <v>242</v>
      </c>
      <c r="H74" s="41" t="e">
        <f aca="false">F74/G74</f>
        <v>#VALUE!</v>
      </c>
      <c r="I74" s="162"/>
    </row>
    <row r="75" customFormat="false" ht="29.25" hidden="false" customHeight="true" outlineLevel="0" collapsed="false">
      <c r="B75" s="166" t="s">
        <v>49</v>
      </c>
      <c r="C75" s="113" t="s">
        <v>243</v>
      </c>
      <c r="D75" s="114" t="s">
        <v>244</v>
      </c>
      <c r="E75" s="115" t="s">
        <v>33</v>
      </c>
      <c r="F75" s="161" t="s">
        <v>245</v>
      </c>
      <c r="G75" s="161" t="s">
        <v>246</v>
      </c>
      <c r="H75" s="148" t="e">
        <f aca="false">F75/G75</f>
        <v>#VALUE!</v>
      </c>
      <c r="I75" s="162"/>
    </row>
    <row r="76" customFormat="false" ht="28.5" hidden="false" customHeight="true" outlineLevel="0" collapsed="false">
      <c r="B76" s="167" t="s">
        <v>247</v>
      </c>
      <c r="C76" s="168" t="s">
        <v>248</v>
      </c>
      <c r="D76" s="169" t="s">
        <v>249</v>
      </c>
      <c r="E76" s="170" t="s">
        <v>33</v>
      </c>
      <c r="F76" s="161" t="s">
        <v>250</v>
      </c>
      <c r="G76" s="161" t="s">
        <v>251</v>
      </c>
      <c r="H76" s="148" t="e">
        <f aca="false">F76/G76</f>
        <v>#VALUE!</v>
      </c>
      <c r="I76" s="162"/>
    </row>
    <row r="77" customFormat="false" ht="14.25" hidden="false" customHeight="true" outlineLevel="0" collapsed="false">
      <c r="B77" s="20"/>
      <c r="C77" s="171"/>
      <c r="D77" s="172" t="s">
        <v>252</v>
      </c>
      <c r="E77" s="172"/>
      <c r="F77" s="172"/>
      <c r="G77" s="172"/>
      <c r="H77" s="22" t="e">
        <f aca="false">(SUM(F78:F81)/(SUM(G78:G81)))</f>
        <v>#DIV/0!</v>
      </c>
      <c r="I77" s="23" t="s">
        <v>16</v>
      </c>
    </row>
    <row r="78" customFormat="false" ht="22.5" hidden="false" customHeight="true" outlineLevel="0" collapsed="false">
      <c r="B78" s="24" t="s">
        <v>253</v>
      </c>
      <c r="C78" s="113" t="s">
        <v>254</v>
      </c>
      <c r="D78" s="173" t="s">
        <v>255</v>
      </c>
      <c r="E78" s="115" t="s">
        <v>33</v>
      </c>
      <c r="F78" s="174" t="s">
        <v>256</v>
      </c>
      <c r="G78" s="175" t="s">
        <v>257</v>
      </c>
      <c r="H78" s="140" t="e">
        <f aca="false">F78/G78</f>
        <v>#VALUE!</v>
      </c>
      <c r="I78" s="176"/>
    </row>
    <row r="79" customFormat="false" ht="22.5" hidden="false" customHeight="true" outlineLevel="0" collapsed="false">
      <c r="B79" s="24"/>
      <c r="C79" s="103" t="s">
        <v>258</v>
      </c>
      <c r="D79" s="177" t="s">
        <v>259</v>
      </c>
      <c r="E79" s="33" t="s">
        <v>33</v>
      </c>
      <c r="F79" s="178" t="s">
        <v>260</v>
      </c>
      <c r="G79" s="179" t="s">
        <v>261</v>
      </c>
      <c r="H79" s="35" t="e">
        <f aca="false">F79/G79</f>
        <v>#VALUE!</v>
      </c>
      <c r="I79" s="176"/>
    </row>
    <row r="80" customFormat="false" ht="27.75" hidden="false" customHeight="true" outlineLevel="0" collapsed="false">
      <c r="B80" s="24"/>
      <c r="C80" s="103" t="s">
        <v>262</v>
      </c>
      <c r="D80" s="177" t="s">
        <v>263</v>
      </c>
      <c r="E80" s="33" t="s">
        <v>33</v>
      </c>
      <c r="F80" s="178" t="s">
        <v>264</v>
      </c>
      <c r="G80" s="179" t="s">
        <v>265</v>
      </c>
      <c r="H80" s="35" t="e">
        <f aca="false">F80/G80</f>
        <v>#VALUE!</v>
      </c>
      <c r="I80" s="176"/>
    </row>
    <row r="81" customFormat="false" ht="22.5" hidden="false" customHeight="true" outlineLevel="0" collapsed="false">
      <c r="B81" s="24"/>
      <c r="C81" s="144" t="s">
        <v>266</v>
      </c>
      <c r="D81" s="180" t="s">
        <v>267</v>
      </c>
      <c r="E81" s="146" t="s">
        <v>33</v>
      </c>
      <c r="F81" s="181" t="s">
        <v>268</v>
      </c>
      <c r="G81" s="182" t="s">
        <v>269</v>
      </c>
      <c r="H81" s="148" t="e">
        <f aca="false">F81/G81</f>
        <v>#VALUE!</v>
      </c>
      <c r="I81" s="176"/>
    </row>
    <row r="82" customFormat="false" ht="15.75" hidden="false" customHeight="true" outlineLevel="0" collapsed="false"/>
  </sheetData>
  <mergeCells count="46">
    <mergeCell ref="B5:I5"/>
    <mergeCell ref="B6:C9"/>
    <mergeCell ref="D6:G6"/>
    <mergeCell ref="H6:I7"/>
    <mergeCell ref="D7:D8"/>
    <mergeCell ref="E7:E8"/>
    <mergeCell ref="F7:G8"/>
    <mergeCell ref="F9:G9"/>
    <mergeCell ref="B10:C10"/>
    <mergeCell ref="C11:G11"/>
    <mergeCell ref="B12:B16"/>
    <mergeCell ref="I12:I16"/>
    <mergeCell ref="C17:G17"/>
    <mergeCell ref="B18:B19"/>
    <mergeCell ref="I18:I23"/>
    <mergeCell ref="B20:B21"/>
    <mergeCell ref="B22:B23"/>
    <mergeCell ref="B24:H24"/>
    <mergeCell ref="B25:B26"/>
    <mergeCell ref="I25:I30"/>
    <mergeCell ref="B27:B28"/>
    <mergeCell ref="B29:B30"/>
    <mergeCell ref="C31:G31"/>
    <mergeCell ref="B32:B33"/>
    <mergeCell ref="I32:I38"/>
    <mergeCell ref="B34:B35"/>
    <mergeCell ref="B36:B38"/>
    <mergeCell ref="B39:H39"/>
    <mergeCell ref="B40:B41"/>
    <mergeCell ref="I40:I41"/>
    <mergeCell ref="C42:G42"/>
    <mergeCell ref="B43:B44"/>
    <mergeCell ref="I43:I48"/>
    <mergeCell ref="B45:B46"/>
    <mergeCell ref="B47:B48"/>
    <mergeCell ref="D49:G49"/>
    <mergeCell ref="B50:B54"/>
    <mergeCell ref="I50:I67"/>
    <mergeCell ref="B55:B63"/>
    <mergeCell ref="B64:B67"/>
    <mergeCell ref="B68:G68"/>
    <mergeCell ref="B69:B72"/>
    <mergeCell ref="B73:B74"/>
    <mergeCell ref="D77:G77"/>
    <mergeCell ref="B78:B81"/>
    <mergeCell ref="I78:I81"/>
  </mergeCells>
  <conditionalFormatting sqref="D9:F9">
    <cfRule type="expression" priority="2" aboveAverage="0" equalAverage="0" bottom="0" percent="0" rank="0" text="" dxfId="0">
      <formula>NOT(ISERROR(SEARCH("0",D9)))</formula>
    </cfRule>
  </conditionalFormatting>
  <conditionalFormatting sqref="H11 H31:H38 H42:H67">
    <cfRule type="cellIs" priority="3" operator="lessThan" aboveAverage="0" equalAverage="0" bottom="0" percent="0" rank="0" text="" dxfId="1">
      <formula>0.66</formula>
    </cfRule>
    <cfRule type="cellIs" priority="4" operator="greaterThan" aboveAverage="0" equalAverage="0" bottom="0" percent="0" rank="0" text="" dxfId="2">
      <formula>0.859</formula>
    </cfRule>
    <cfRule type="cellIs" priority="5" operator="between" aboveAverage="0" equalAverage="0" bottom="0" percent="0" rank="0" text="" dxfId="3">
      <formula>0.659</formula>
      <formula>0.859</formula>
    </cfRule>
  </conditionalFormatting>
  <conditionalFormatting sqref="H11:H68">
    <cfRule type="cellIs" priority="6" operator="lessThan" aboveAverage="0" equalAverage="0" bottom="0" percent="0" rank="0" text="" dxfId="4">
      <formula>0.66</formula>
    </cfRule>
    <cfRule type="cellIs" priority="7" operator="greaterThan" aboveAverage="0" equalAverage="0" bottom="0" percent="0" rank="0" text="" dxfId="5">
      <formula>0.859</formula>
    </cfRule>
    <cfRule type="cellIs" priority="8" operator="between" aboveAverage="0" equalAverage="0" bottom="0" percent="0" rank="0" text="" dxfId="6">
      <formula>0.659</formula>
      <formula>0.859</formula>
    </cfRule>
  </conditionalFormatting>
  <conditionalFormatting sqref="H25:H30">
    <cfRule type="cellIs" priority="9" operator="lessThan" aboveAverage="0" equalAverage="0" bottom="0" percent="0" rank="0" text="" dxfId="7">
      <formula>0.66</formula>
    </cfRule>
    <cfRule type="cellIs" priority="10" operator="greaterThan" aboveAverage="0" equalAverage="0" bottom="0" percent="0" rank="0" text="" dxfId="8">
      <formula>0.859</formula>
    </cfRule>
    <cfRule type="cellIs" priority="11" operator="between" aboveAverage="0" equalAverage="0" bottom="0" percent="0" rank="0" text="" dxfId="9">
      <formula>0.659</formula>
      <formula>0.859</formula>
    </cfRule>
  </conditionalFormatting>
  <conditionalFormatting sqref="H40:H41">
    <cfRule type="cellIs" priority="12" operator="lessThan" aboveAverage="0" equalAverage="0" bottom="0" percent="0" rank="0" text="" dxfId="10">
      <formula>0.66</formula>
    </cfRule>
    <cfRule type="cellIs" priority="13" operator="greaterThan" aboveAverage="0" equalAverage="0" bottom="0" percent="0" rank="0" text="" dxfId="11">
      <formula>0.859</formula>
    </cfRule>
    <cfRule type="cellIs" priority="14" operator="between" aboveAverage="0" equalAverage="0" bottom="0" percent="0" rank="0" text="" dxfId="12">
      <formula>0.659</formula>
      <formula>0.859</formula>
    </cfRule>
  </conditionalFormatting>
  <conditionalFormatting sqref="H68:H81">
    <cfRule type="cellIs" priority="15" operator="lessThan" aboveAverage="0" equalAverage="0" bottom="0" percent="0" rank="0" text="" dxfId="13">
      <formula>0.66</formula>
    </cfRule>
    <cfRule type="cellIs" priority="16" operator="greaterThan" aboveAverage="0" equalAverage="0" bottom="0" percent="0" rank="0" text="" dxfId="14">
      <formula>0.859</formula>
    </cfRule>
    <cfRule type="cellIs" priority="17" operator="between" aboveAverage="0" equalAverage="0" bottom="0" percent="0" rank="0" text="" dxfId="15">
      <formula>0.659</formula>
      <formula>0.859</formula>
    </cfRule>
  </conditionalFormatting>
  <dataValidations count="5">
    <dataValidation allowBlank="true" errorStyle="stop" operator="between" prompt=" Ir para folha &quot;Dados Gerais&quot; e digitar o dado no campo apropriado." promptTitle="Dados" showDropDown="false" showErrorMessage="true" showInputMessage="true" sqref="E9:F9" type="none">
      <formula1>0</formula1>
      <formula2>0</formula2>
    </dataValidation>
    <dataValidation allowBlank="true" errorStyle="stop" operator="between" prompt="Data da digitação de dados de MQ. Esta data é inserida na folha &quot;Dados Gerai&quot;" promptTitle="Data" showDropDown="false" showErrorMessage="true" showInputMessage="true" sqref="H8" type="none">
      <formula1>0</formula1>
      <formula2>0</formula2>
    </dataValidation>
    <dataValidation allowBlank="true" errorStyle="stop" operator="between" prompt="Estes dados devem ser digitados na folha &quot;Dados Gerais&quot;" promptTitle="Dados" showDropDown="false" showErrorMessage="true" showInputMessage="true" sqref="E7:F7" type="none">
      <formula1>0</formula1>
      <formula2>0</formula2>
    </dataValidation>
    <dataValidation allowBlank="true" error="Verifique se ao digitar não trocou o numerador pelo denominador" errorStyle="stop" errorTitle="Verificar" operator="greaterThanOrEqual" showDropDown="false" showErrorMessage="true" showInputMessage="false" sqref="G18:G23 G32:G38 G43:G48 G50:G67" type="whole">
      <formula1>E14</formula1>
      <formula2>0</formula2>
    </dataValidation>
    <dataValidation allowBlank="true" error="Verifique se ao digitar não trocou o numerador pelo denominador" errorStyle="stop" errorTitle="Verificar" operator="between" showDropDown="false" showErrorMessage="true" showInputMessage="false" sqref="F43:F48" type="none">
      <formula1>0</formula1>
      <formula2>0</formula2>
    </dataValidation>
  </dataValidations>
  <printOptions headings="false" gridLines="false" gridLinesSet="true" horizontalCentered="false" verticalCentered="false"/>
  <pageMargins left="0.239583333333333" right="0.239583333333333" top="0.739583333333333" bottom="0.9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L10"/>
  <sheetViews>
    <sheetView showFormulas="false" showGridLines="true" showRowColHeaders="true" showZeros="true" rightToLeft="false" tabSelected="false" showOutlineSymbols="true" defaultGridColor="true" view="normal" topLeftCell="GI1" colorId="64" zoomScale="100" zoomScaleNormal="100" zoomScalePageLayoutView="100" workbookViewId="0">
      <selection pane="topLeft" activeCell="FV10" activeCellId="1" sqref="AC1:AG7 FV1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45"/>
    <col collapsed="false" customWidth="true" hidden="false" outlineLevel="0" max="3" min="2" style="0" width="16"/>
    <col collapsed="false" customWidth="true" hidden="false" outlineLevel="0" max="4" min="4" style="0" width="40.18"/>
    <col collapsed="false" customWidth="true" hidden="false" outlineLevel="0" max="5" min="5" style="0" width="33"/>
    <col collapsed="false" customWidth="true" hidden="false" outlineLevel="0" max="6" min="6" style="0" width="32"/>
    <col collapsed="false" customWidth="true" hidden="false" outlineLevel="0" max="7" min="7" style="0" width="35.54"/>
    <col collapsed="false" customWidth="true" hidden="false" outlineLevel="0" max="8" min="8" style="0" width="56.82"/>
    <col collapsed="false" customWidth="true" hidden="false" outlineLevel="0" max="9" min="9" style="0" width="35.73"/>
    <col collapsed="false" customWidth="true" hidden="false" outlineLevel="0" max="10" min="10" style="0" width="32.72"/>
    <col collapsed="false" customWidth="true" hidden="false" outlineLevel="0" max="11" min="11" style="0" width="32.18"/>
    <col collapsed="false" customWidth="true" hidden="false" outlineLevel="0" max="12" min="12" style="0" width="33.82"/>
    <col collapsed="false" customWidth="true" hidden="false" outlineLevel="0" max="13" min="13" style="0" width="37.18"/>
    <col collapsed="false" customWidth="true" hidden="false" outlineLevel="0" max="15" min="15" style="0" width="12.54"/>
    <col collapsed="false" customWidth="true" hidden="false" outlineLevel="0" max="16" min="16" style="0" width="13.45"/>
    <col collapsed="false" customWidth="true" hidden="false" outlineLevel="0" max="17" min="17" style="0" width="14.17"/>
    <col collapsed="false" customWidth="true" hidden="false" outlineLevel="0" max="19" min="19" style="0" width="12.82"/>
    <col collapsed="false" customWidth="true" hidden="false" outlineLevel="0" max="20" min="20" style="0" width="13.45"/>
    <col collapsed="false" customWidth="true" hidden="false" outlineLevel="0" max="21" min="21" style="0" width="14.54"/>
    <col collapsed="false" customWidth="true" hidden="false" outlineLevel="0" max="23" min="23" style="0" width="12.45"/>
    <col collapsed="false" customWidth="true" hidden="false" outlineLevel="0" max="24" min="24" style="0" width="12.54"/>
    <col collapsed="false" customWidth="true" hidden="false" outlineLevel="0" max="25" min="25" style="0" width="15.45"/>
    <col collapsed="false" customWidth="true" hidden="false" outlineLevel="0" max="27" min="27" style="0" width="13.17"/>
    <col collapsed="false" customWidth="true" hidden="false" outlineLevel="0" max="29" min="28" style="0" width="13.54"/>
    <col collapsed="false" customWidth="true" hidden="false" outlineLevel="0" max="31" min="31" style="0" width="12.54"/>
    <col collapsed="false" customWidth="true" hidden="false" outlineLevel="0" max="32" min="32" style="0" width="13.45"/>
    <col collapsed="false" customWidth="true" hidden="false" outlineLevel="0" max="33" min="33" style="0" width="14.17"/>
    <col collapsed="false" customWidth="true" hidden="false" outlineLevel="0" max="35" min="35" style="0" width="12.82"/>
    <col collapsed="false" customWidth="true" hidden="false" outlineLevel="0" max="36" min="36" style="0" width="13.45"/>
    <col collapsed="false" customWidth="true" hidden="false" outlineLevel="0" max="37" min="37" style="0" width="14.54"/>
    <col collapsed="false" customWidth="true" hidden="false" outlineLevel="0" max="39" min="39" style="0" width="12.54"/>
    <col collapsed="false" customWidth="true" hidden="false" outlineLevel="0" max="40" min="40" style="0" width="13.45"/>
    <col collapsed="false" customWidth="true" hidden="false" outlineLevel="0" max="41" min="41" style="0" width="14.17"/>
    <col collapsed="false" customWidth="true" hidden="false" outlineLevel="0" max="43" min="43" style="0" width="12.82"/>
    <col collapsed="false" customWidth="true" hidden="false" outlineLevel="0" max="44" min="44" style="0" width="13.45"/>
    <col collapsed="false" customWidth="true" hidden="false" outlineLevel="0" max="45" min="45" style="0" width="14.54"/>
    <col collapsed="false" customWidth="true" hidden="false" outlineLevel="0" max="47" min="47" style="0" width="11.45"/>
    <col collapsed="false" customWidth="true" hidden="false" outlineLevel="0" max="48" min="48" style="0" width="12.17"/>
    <col collapsed="false" customWidth="true" hidden="false" outlineLevel="0" max="49" min="49" style="0" width="11.54"/>
    <col collapsed="false" customWidth="true" hidden="false" outlineLevel="0" max="50" min="50" style="0" width="10.18"/>
    <col collapsed="false" customWidth="true" hidden="false" outlineLevel="0" max="51" min="51" style="0" width="9.45"/>
    <col collapsed="false" customWidth="true" hidden="false" outlineLevel="0" max="52" min="52" style="0" width="13.17"/>
    <col collapsed="false" customWidth="true" hidden="false" outlineLevel="0" max="53" min="53" style="0" width="14.17"/>
    <col collapsed="false" customWidth="true" hidden="false" outlineLevel="0" max="54" min="54" style="0" width="13.54"/>
    <col collapsed="false" customWidth="true" hidden="false" outlineLevel="0" max="55" min="55" style="0" width="11.45"/>
    <col collapsed="false" customWidth="true" hidden="false" outlineLevel="0" max="56" min="56" style="0" width="29.54"/>
    <col collapsed="false" customWidth="true" hidden="false" outlineLevel="0" max="58" min="58" style="0" width="11.45"/>
    <col collapsed="false" customWidth="true" hidden="false" outlineLevel="0" max="59" min="59" style="0" width="11.54"/>
    <col collapsed="false" customWidth="true" hidden="false" outlineLevel="0" max="60" min="60" style="0" width="15.63"/>
    <col collapsed="false" customWidth="true" hidden="false" outlineLevel="0" max="62" min="62" style="0" width="11.45"/>
    <col collapsed="false" customWidth="true" hidden="false" outlineLevel="0" max="63" min="63" style="0" width="11.54"/>
    <col collapsed="false" customWidth="true" hidden="false" outlineLevel="0" max="64" min="64" style="0" width="15.63"/>
    <col collapsed="false" customWidth="true" hidden="false" outlineLevel="0" max="70" min="65" style="0" width="12.17"/>
    <col collapsed="false" customWidth="true" hidden="false" outlineLevel="0" max="72" min="72" style="0" width="11.45"/>
    <col collapsed="false" customWidth="true" hidden="false" outlineLevel="0" max="73" min="73" style="0" width="11.54"/>
    <col collapsed="false" customWidth="true" hidden="false" outlineLevel="0" max="74" min="74" style="0" width="12.17"/>
    <col collapsed="false" customWidth="true" hidden="false" outlineLevel="0" max="77" min="76" style="0" width="14"/>
    <col collapsed="false" customWidth="true" hidden="false" outlineLevel="0" max="78" min="78" style="0" width="13.54"/>
    <col collapsed="false" customWidth="true" hidden="false" outlineLevel="0" max="80" min="80" style="0" width="13.54"/>
    <col collapsed="false" customWidth="true" hidden="false" outlineLevel="0" max="81" min="81" style="0" width="13.27"/>
    <col collapsed="false" customWidth="true" hidden="false" outlineLevel="0" max="82" min="82" style="0" width="13.54"/>
    <col collapsed="false" customWidth="true" hidden="false" outlineLevel="0" max="84" min="84" style="0" width="11.45"/>
    <col collapsed="false" customWidth="true" hidden="false" outlineLevel="0" max="85" min="85" style="0" width="14.82"/>
    <col collapsed="false" customWidth="true" hidden="false" outlineLevel="0" max="86" min="86" style="0" width="15.17"/>
    <col collapsed="false" customWidth="true" hidden="false" outlineLevel="0" max="88" min="88" style="0" width="11.45"/>
    <col collapsed="false" customWidth="true" hidden="false" outlineLevel="0" max="90" min="89" style="0" width="10.54"/>
    <col collapsed="false" customWidth="true" hidden="false" outlineLevel="0" max="91" min="91" style="0" width="12.45"/>
    <col collapsed="false" customWidth="true" hidden="false" outlineLevel="0" max="93" min="93" style="0" width="11.45"/>
    <col collapsed="false" customWidth="true" hidden="false" outlineLevel="0" max="95" min="94" style="0" width="10.54"/>
    <col collapsed="false" customWidth="true" hidden="false" outlineLevel="0" max="96" min="96" style="0" width="12.45"/>
    <col collapsed="false" customWidth="true" hidden="false" outlineLevel="0" max="97" min="97" style="0" width="10.82"/>
    <col collapsed="false" customWidth="true" hidden="false" outlineLevel="0" max="98" min="98" style="0" width="15.54"/>
    <col collapsed="false" customWidth="true" hidden="false" outlineLevel="0" max="99" min="99" style="0" width="15"/>
    <col collapsed="false" customWidth="true" hidden="false" outlineLevel="0" max="100" min="100" style="0" width="11.45"/>
    <col collapsed="false" customWidth="true" hidden="false" outlineLevel="0" max="101" min="101" style="0" width="17.55"/>
    <col collapsed="false" customWidth="true" hidden="false" outlineLevel="0" max="102" min="102" style="0" width="16.27"/>
    <col collapsed="false" customWidth="true" hidden="false" outlineLevel="0" max="103" min="103" style="0" width="20.82"/>
    <col collapsed="false" customWidth="true" hidden="false" outlineLevel="0" max="104" min="104" style="0" width="31.81"/>
    <col collapsed="false" customWidth="true" hidden="false" outlineLevel="0" max="105" min="105" style="0" width="26.27"/>
    <col collapsed="false" customWidth="true" hidden="false" outlineLevel="0" max="106" min="106" style="0" width="41.18"/>
    <col collapsed="false" customWidth="true" hidden="false" outlineLevel="0" max="108" min="108" style="0" width="13.17"/>
    <col collapsed="false" customWidth="true" hidden="false" outlineLevel="0" max="109" min="109" style="0" width="11.45"/>
    <col collapsed="false" customWidth="true" hidden="false" outlineLevel="0" max="110" min="110" style="0" width="12.72"/>
    <col collapsed="false" customWidth="true" hidden="false" outlineLevel="0" max="111" min="111" style="0" width="12.82"/>
    <col collapsed="false" customWidth="true" hidden="false" outlineLevel="0" max="113" min="113" style="0" width="11.45"/>
    <col collapsed="false" customWidth="true" hidden="false" outlineLevel="0" max="114" min="114" style="0" width="11.72"/>
    <col collapsed="false" customWidth="true" hidden="false" outlineLevel="0" max="115" min="115" style="0" width="11.45"/>
    <col collapsed="false" customWidth="true" hidden="false" outlineLevel="0" max="116" min="116" style="0" width="13.72"/>
    <col collapsed="false" customWidth="true" hidden="false" outlineLevel="0" max="117" min="117" style="0" width="11.45"/>
    <col collapsed="false" customWidth="true" hidden="false" outlineLevel="0" max="118" min="118" style="0" width="12.54"/>
    <col collapsed="false" customWidth="true" hidden="false" outlineLevel="0" max="119" min="119" style="0" width="13.82"/>
    <col collapsed="false" customWidth="true" hidden="false" outlineLevel="0" max="120" min="120" style="0" width="10.72"/>
    <col collapsed="false" customWidth="true" hidden="false" outlineLevel="0" max="121" min="121" style="0" width="15.54"/>
    <col collapsed="false" customWidth="true" hidden="false" outlineLevel="0" max="122" min="122" style="0" width="15.17"/>
    <col collapsed="false" customWidth="true" hidden="false" outlineLevel="0" max="123" min="123" style="0" width="49.72"/>
    <col collapsed="false" customWidth="true" hidden="false" outlineLevel="0" max="124" min="124" style="0" width="23.82"/>
    <col collapsed="false" customWidth="true" hidden="false" outlineLevel="0" max="126" min="126" style="0" width="14"/>
    <col collapsed="false" customWidth="true" hidden="false" outlineLevel="0" max="127" min="127" style="0" width="13.82"/>
    <col collapsed="false" customWidth="true" hidden="false" outlineLevel="0" max="128" min="128" style="0" width="15.63"/>
    <col collapsed="false" customWidth="true" hidden="false" outlineLevel="0" max="130" min="130" style="0" width="14.82"/>
    <col collapsed="false" customWidth="true" hidden="false" outlineLevel="0" max="131" min="131" style="0" width="12.17"/>
    <col collapsed="false" customWidth="true" hidden="false" outlineLevel="0" max="132" min="132" style="0" width="18.63"/>
    <col collapsed="false" customWidth="true" hidden="false" outlineLevel="0" max="134" min="134" style="0" width="10.54"/>
    <col collapsed="false" customWidth="true" hidden="false" outlineLevel="0" max="135" min="135" style="0" width="11"/>
    <col collapsed="false" customWidth="true" hidden="false" outlineLevel="0" max="136" min="136" style="0" width="11.82"/>
    <col collapsed="false" customWidth="true" hidden="false" outlineLevel="0" max="137" min="137" style="0" width="12.27"/>
    <col collapsed="false" customWidth="true" hidden="false" outlineLevel="0" max="139" min="139" style="0" width="10"/>
    <col collapsed="false" customWidth="true" hidden="false" outlineLevel="0" max="140" min="140" style="0" width="10.54"/>
    <col collapsed="false" customWidth="true" hidden="false" outlineLevel="0" max="141" min="141" style="0" width="10.45"/>
    <col collapsed="false" customWidth="true" hidden="false" outlineLevel="0" max="142" min="142" style="0" width="10.82"/>
    <col collapsed="false" customWidth="true" hidden="false" outlineLevel="0" max="149" min="149" style="0" width="10.18"/>
    <col collapsed="false" customWidth="true" hidden="false" outlineLevel="0" max="150" min="150" style="0" width="10"/>
    <col collapsed="false" customWidth="true" hidden="false" outlineLevel="0" max="151" min="151" style="0" width="10.72"/>
    <col collapsed="false" customWidth="true" hidden="false" outlineLevel="0" max="152" min="152" style="0" width="11.17"/>
    <col collapsed="false" customWidth="true" hidden="false" outlineLevel="0" max="154" min="154" style="0" width="10.45"/>
    <col collapsed="false" customWidth="true" hidden="false" outlineLevel="0" max="155" min="155" style="0" width="10.82"/>
    <col collapsed="false" customWidth="true" hidden="false" outlineLevel="0" max="156" min="156" style="0" width="10.18"/>
    <col collapsed="false" customWidth="true" hidden="false" outlineLevel="0" max="157" min="157" style="0" width="11.17"/>
    <col collapsed="false" customWidth="true" hidden="false" outlineLevel="0" max="158" min="158" style="0" width="8.45"/>
    <col collapsed="false" customWidth="true" hidden="false" outlineLevel="0" max="159" min="159" style="0" width="10.18"/>
    <col collapsed="false" customWidth="true" hidden="false" outlineLevel="0" max="160" min="160" style="0" width="10.45"/>
    <col collapsed="false" customWidth="true" hidden="false" outlineLevel="0" max="161" min="161" style="0" width="10.54"/>
    <col collapsed="false" customWidth="true" hidden="false" outlineLevel="0" max="162" min="162" style="0" width="9.82"/>
    <col collapsed="false" customWidth="true" hidden="false" outlineLevel="0" max="163" min="163" style="0" width="39.45"/>
    <col collapsed="false" customWidth="true" hidden="false" outlineLevel="0" max="164" min="164" style="0" width="49.82"/>
    <col collapsed="false" customWidth="true" hidden="false" outlineLevel="0" max="165" min="165" style="0" width="39.45"/>
    <col collapsed="false" customWidth="true" hidden="false" outlineLevel="0" max="166" min="166" style="0" width="50"/>
    <col collapsed="false" customWidth="true" hidden="false" outlineLevel="0" max="167" min="167" style="0" width="65"/>
    <col collapsed="false" customWidth="true" hidden="false" outlineLevel="0" max="168" min="168" style="0" width="46.45"/>
    <col collapsed="false" customWidth="true" hidden="false" outlineLevel="0" max="169" min="169" style="0" width="11.72"/>
    <col collapsed="false" customWidth="true" hidden="false" outlineLevel="0" max="170" min="170" style="0" width="13.27"/>
    <col collapsed="false" customWidth="true" hidden="false" outlineLevel="0" max="171" min="171" style="0" width="14.82"/>
    <col collapsed="false" customWidth="true" hidden="false" outlineLevel="0" max="172" min="172" style="0" width="15.45"/>
    <col collapsed="false" customWidth="true" hidden="false" outlineLevel="0" max="176" min="173" style="0" width="16.45"/>
    <col collapsed="false" customWidth="true" hidden="false" outlineLevel="0" max="186" min="177" style="0" width="16.72"/>
    <col collapsed="false" customWidth="true" hidden="false" outlineLevel="0" max="187" min="187" style="0" width="28.54"/>
    <col collapsed="false" customWidth="true" hidden="false" outlineLevel="0" max="188" min="188" style="0" width="58.45"/>
    <col collapsed="false" customWidth="true" hidden="false" outlineLevel="0" max="189" min="189" style="0" width="32.18"/>
    <col collapsed="false" customWidth="true" hidden="false" outlineLevel="0" max="190" min="190" style="0" width="43.82"/>
    <col collapsed="false" customWidth="true" hidden="false" outlineLevel="0" max="191" min="191" style="0" width="30.72"/>
    <col collapsed="false" customWidth="true" hidden="false" outlineLevel="0" max="192" min="192" style="0" width="46"/>
    <col collapsed="false" customWidth="true" hidden="false" outlineLevel="0" max="193" min="193" style="0" width="47.45"/>
    <col collapsed="false" customWidth="true" hidden="false" outlineLevel="0" max="194" min="194" style="0" width="49"/>
  </cols>
  <sheetData>
    <row r="1" customFormat="false" ht="18" hidden="false" customHeight="false" outlineLevel="0" collapsed="false">
      <c r="A1" s="183" t="s">
        <v>270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</row>
    <row r="2" customFormat="false" ht="18" hidden="false" customHeight="false" outlineLevel="0" collapsed="false">
      <c r="A2" s="185" t="s">
        <v>271</v>
      </c>
      <c r="B2" s="185" t="s">
        <v>272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185"/>
      <c r="AF2" s="185"/>
      <c r="AG2" s="185"/>
      <c r="AH2" s="184"/>
      <c r="AI2" s="184"/>
      <c r="AJ2" s="184"/>
      <c r="AK2" s="184"/>
      <c r="AL2" s="185"/>
      <c r="AM2" s="185"/>
      <c r="AN2" s="185"/>
      <c r="AO2" s="185"/>
      <c r="AP2" s="184"/>
      <c r="AQ2" s="184"/>
      <c r="AR2" s="184"/>
      <c r="AS2" s="184"/>
    </row>
    <row r="3" customFormat="false" ht="14.25" hidden="false" customHeight="true" outlineLevel="0" collapsed="false">
      <c r="A3" s="186" t="s">
        <v>273</v>
      </c>
      <c r="B3" s="187" t="s">
        <v>274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</row>
    <row r="4" customFormat="false" ht="14.25" hidden="false" customHeight="false" outlineLevel="0" collapsed="false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</row>
    <row r="5" customFormat="false" ht="14.25" hidden="false" customHeight="false" outlineLevel="0" collapsed="false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</row>
    <row r="6" customFormat="false" ht="14.25" hidden="false" customHeight="false" outlineLevel="0" collapsed="false">
      <c r="D6" s="191" t="s">
        <v>275</v>
      </c>
      <c r="E6" s="191"/>
      <c r="F6" s="191"/>
      <c r="G6" s="191"/>
      <c r="H6" s="191"/>
      <c r="I6" s="191"/>
      <c r="J6" s="191"/>
      <c r="K6" s="191"/>
      <c r="L6" s="191"/>
      <c r="M6" s="191"/>
      <c r="N6" s="191" t="s">
        <v>276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 t="s">
        <v>277</v>
      </c>
      <c r="AE6" s="191"/>
      <c r="AF6" s="191"/>
      <c r="AG6" s="191"/>
      <c r="AH6" s="191"/>
      <c r="AI6" s="191"/>
      <c r="AJ6" s="191"/>
      <c r="AK6" s="191"/>
      <c r="AL6" s="191" t="s">
        <v>277</v>
      </c>
      <c r="AM6" s="191"/>
      <c r="AN6" s="191"/>
      <c r="AO6" s="191"/>
      <c r="AP6" s="191"/>
      <c r="AQ6" s="191"/>
      <c r="AR6" s="191"/>
      <c r="AS6" s="191"/>
      <c r="AT6" s="191" t="s">
        <v>278</v>
      </c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 t="s">
        <v>279</v>
      </c>
      <c r="BN6" s="191"/>
      <c r="BO6" s="191"/>
      <c r="BP6" s="191"/>
      <c r="BQ6" s="191"/>
      <c r="BR6" s="191"/>
      <c r="BS6" s="191" t="s">
        <v>280</v>
      </c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2" t="s">
        <v>281</v>
      </c>
      <c r="CS6" s="192" t="s">
        <v>282</v>
      </c>
      <c r="CY6" s="192" t="s">
        <v>283</v>
      </c>
      <c r="CZ6" s="192"/>
      <c r="DA6" s="192"/>
      <c r="DB6" s="192"/>
      <c r="DC6" s="192" t="s">
        <v>284</v>
      </c>
      <c r="DD6" s="192"/>
      <c r="DE6" s="192"/>
      <c r="DF6" s="192"/>
      <c r="DG6" s="192"/>
      <c r="DH6" s="192"/>
      <c r="DI6" s="192"/>
      <c r="DJ6" s="192"/>
      <c r="DK6" s="192"/>
      <c r="DL6" s="192"/>
      <c r="DM6" s="192" t="s">
        <v>285</v>
      </c>
      <c r="DS6" s="192" t="s">
        <v>286</v>
      </c>
      <c r="DT6" s="192"/>
      <c r="DU6" s="192" t="s">
        <v>287</v>
      </c>
      <c r="DV6" s="192"/>
      <c r="DW6" s="192"/>
      <c r="DX6" s="192"/>
      <c r="DY6" s="192"/>
      <c r="DZ6" s="192"/>
      <c r="EA6" s="192"/>
      <c r="EB6" s="192"/>
      <c r="EC6" s="193" t="s">
        <v>288</v>
      </c>
      <c r="ED6" s="193"/>
      <c r="EE6" s="193"/>
      <c r="EF6" s="193"/>
      <c r="EG6" s="193"/>
      <c r="EH6" s="193"/>
      <c r="EI6" s="193"/>
      <c r="EJ6" s="193"/>
      <c r="EK6" s="193"/>
      <c r="EL6" s="193"/>
      <c r="EM6" s="193" t="s">
        <v>288</v>
      </c>
      <c r="EN6" s="193"/>
      <c r="EO6" s="193"/>
      <c r="EP6" s="193"/>
      <c r="EQ6" s="193"/>
      <c r="ER6" s="193"/>
      <c r="ES6" s="193"/>
      <c r="ET6" s="193"/>
      <c r="EU6" s="193"/>
      <c r="EV6" s="193"/>
      <c r="EW6" s="193" t="s">
        <v>288</v>
      </c>
      <c r="EX6" s="193"/>
      <c r="EY6" s="193"/>
      <c r="EZ6" s="193"/>
      <c r="FA6" s="193"/>
      <c r="FB6" s="193"/>
      <c r="FC6" s="193"/>
      <c r="FD6" s="193"/>
      <c r="FE6" s="193"/>
      <c r="FF6" s="193"/>
      <c r="FG6" s="193" t="s">
        <v>288</v>
      </c>
      <c r="FH6" s="193"/>
      <c r="FI6" s="193" t="s">
        <v>288</v>
      </c>
      <c r="FJ6" s="193"/>
      <c r="FK6" s="193" t="s">
        <v>288</v>
      </c>
      <c r="FL6" s="193"/>
      <c r="FM6" s="193" t="s">
        <v>289</v>
      </c>
      <c r="FN6" s="193"/>
      <c r="FO6" s="193"/>
      <c r="FP6" s="193"/>
      <c r="FQ6" s="193"/>
      <c r="FR6" s="193"/>
      <c r="FS6" s="193"/>
      <c r="FT6" s="193"/>
      <c r="FU6" s="193"/>
      <c r="FV6" s="193"/>
      <c r="FW6" s="193"/>
      <c r="FX6" s="193"/>
      <c r="FY6" s="193"/>
      <c r="FZ6" s="193"/>
      <c r="GA6" s="193"/>
      <c r="GB6" s="193"/>
      <c r="GC6" s="193"/>
      <c r="GD6" s="193"/>
      <c r="GE6" s="192" t="s">
        <v>290</v>
      </c>
      <c r="GF6" s="192"/>
      <c r="GG6" s="192" t="s">
        <v>290</v>
      </c>
      <c r="GH6" s="192"/>
      <c r="GI6" s="192" t="s">
        <v>290</v>
      </c>
      <c r="GJ6" s="192"/>
    </row>
    <row r="7" customFormat="false" ht="50.25" hidden="false" customHeight="true" outlineLevel="0" collapsed="false">
      <c r="D7" s="194" t="s">
        <v>291</v>
      </c>
      <c r="E7" s="194"/>
      <c r="F7" s="194" t="s">
        <v>292</v>
      </c>
      <c r="G7" s="194"/>
      <c r="H7" s="195" t="s">
        <v>293</v>
      </c>
      <c r="I7" s="195"/>
      <c r="J7" s="195" t="s">
        <v>294</v>
      </c>
      <c r="K7" s="195"/>
      <c r="L7" s="195" t="s">
        <v>295</v>
      </c>
      <c r="M7" s="195"/>
      <c r="N7" s="196" t="s">
        <v>296</v>
      </c>
      <c r="O7" s="196"/>
      <c r="P7" s="196"/>
      <c r="Q7" s="196"/>
      <c r="R7" s="196"/>
      <c r="S7" s="196"/>
      <c r="T7" s="196"/>
      <c r="U7" s="196"/>
      <c r="V7" s="197" t="s">
        <v>297</v>
      </c>
      <c r="W7" s="197"/>
      <c r="X7" s="197"/>
      <c r="Y7" s="197"/>
      <c r="Z7" s="197"/>
      <c r="AA7" s="197"/>
      <c r="AB7" s="197"/>
      <c r="AC7" s="197"/>
      <c r="AD7" s="198" t="s">
        <v>298</v>
      </c>
      <c r="AE7" s="198"/>
      <c r="AF7" s="198"/>
      <c r="AG7" s="198"/>
      <c r="AH7" s="198"/>
      <c r="AI7" s="198"/>
      <c r="AJ7" s="198"/>
      <c r="AK7" s="198"/>
      <c r="AL7" s="199" t="s">
        <v>299</v>
      </c>
      <c r="AM7" s="199"/>
      <c r="AN7" s="199"/>
      <c r="AO7" s="199"/>
      <c r="AP7" s="199"/>
      <c r="AQ7" s="199"/>
      <c r="AR7" s="199"/>
      <c r="AS7" s="199"/>
      <c r="AT7" s="196" t="s">
        <v>300</v>
      </c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7" t="s">
        <v>301</v>
      </c>
      <c r="BF7" s="197"/>
      <c r="BG7" s="197"/>
      <c r="BH7" s="197"/>
      <c r="BI7" s="197"/>
      <c r="BJ7" s="197"/>
      <c r="BK7" s="197"/>
      <c r="BL7" s="197"/>
      <c r="BM7" s="200" t="s">
        <v>302</v>
      </c>
      <c r="BN7" s="200"/>
      <c r="BO7" s="200"/>
      <c r="BP7" s="200"/>
      <c r="BQ7" s="200"/>
      <c r="BR7" s="200"/>
      <c r="BS7" s="196" t="s">
        <v>303</v>
      </c>
      <c r="BT7" s="196"/>
      <c r="BU7" s="196"/>
      <c r="BV7" s="196"/>
      <c r="BW7" s="196"/>
      <c r="BX7" s="196"/>
      <c r="BY7" s="196"/>
      <c r="BZ7" s="196"/>
      <c r="CA7" s="197" t="s">
        <v>304</v>
      </c>
      <c r="CB7" s="197"/>
      <c r="CC7" s="197"/>
      <c r="CD7" s="197"/>
      <c r="CE7" s="197"/>
      <c r="CF7" s="197"/>
      <c r="CG7" s="197"/>
      <c r="CH7" s="197"/>
      <c r="CI7" s="196" t="s">
        <v>305</v>
      </c>
      <c r="CJ7" s="196"/>
      <c r="CK7" s="196"/>
      <c r="CL7" s="196"/>
      <c r="CM7" s="196"/>
      <c r="CN7" s="196"/>
      <c r="CO7" s="196"/>
      <c r="CP7" s="196"/>
      <c r="CQ7" s="196"/>
      <c r="CR7" s="196"/>
      <c r="CS7" s="201" t="s">
        <v>306</v>
      </c>
      <c r="CT7" s="201"/>
      <c r="CU7" s="201"/>
      <c r="CV7" s="201"/>
      <c r="CW7" s="201"/>
      <c r="CX7" s="201"/>
      <c r="CY7" s="202" t="s">
        <v>307</v>
      </c>
      <c r="CZ7" s="202"/>
      <c r="DA7" s="202"/>
      <c r="DB7" s="202"/>
      <c r="DC7" s="196" t="s">
        <v>308</v>
      </c>
      <c r="DD7" s="196"/>
      <c r="DE7" s="196"/>
      <c r="DF7" s="196"/>
      <c r="DG7" s="196"/>
      <c r="DH7" s="196"/>
      <c r="DI7" s="196"/>
      <c r="DJ7" s="196"/>
      <c r="DK7" s="196"/>
      <c r="DL7" s="196"/>
      <c r="DM7" s="203" t="s">
        <v>309</v>
      </c>
      <c r="DN7" s="203"/>
      <c r="DO7" s="203"/>
      <c r="DP7" s="203"/>
      <c r="DQ7" s="203"/>
      <c r="DR7" s="203"/>
      <c r="DS7" s="202" t="s">
        <v>310</v>
      </c>
      <c r="DT7" s="202"/>
      <c r="DU7" s="197" t="s">
        <v>311</v>
      </c>
      <c r="DV7" s="197"/>
      <c r="DW7" s="197"/>
      <c r="DX7" s="197"/>
      <c r="DY7" s="197"/>
      <c r="DZ7" s="197"/>
      <c r="EA7" s="197"/>
      <c r="EB7" s="197"/>
      <c r="EC7" s="204" t="s">
        <v>312</v>
      </c>
      <c r="ED7" s="204"/>
      <c r="EE7" s="204"/>
      <c r="EF7" s="204"/>
      <c r="EG7" s="204"/>
      <c r="EH7" s="204"/>
      <c r="EI7" s="204"/>
      <c r="EJ7" s="204"/>
      <c r="EK7" s="204"/>
      <c r="EL7" s="204"/>
      <c r="EM7" s="205" t="s">
        <v>313</v>
      </c>
      <c r="EN7" s="205"/>
      <c r="EO7" s="205"/>
      <c r="EP7" s="205"/>
      <c r="EQ7" s="205"/>
      <c r="ER7" s="205"/>
      <c r="ES7" s="205"/>
      <c r="ET7" s="205"/>
      <c r="EU7" s="205"/>
      <c r="EV7" s="205"/>
      <c r="EW7" s="204" t="s">
        <v>314</v>
      </c>
      <c r="EX7" s="204"/>
      <c r="EY7" s="204"/>
      <c r="EZ7" s="204"/>
      <c r="FA7" s="204"/>
      <c r="FB7" s="204"/>
      <c r="FC7" s="204"/>
      <c r="FD7" s="204"/>
      <c r="FE7" s="204"/>
      <c r="FF7" s="204"/>
      <c r="FG7" s="205" t="s">
        <v>315</v>
      </c>
      <c r="FH7" s="205"/>
      <c r="FI7" s="205" t="s">
        <v>316</v>
      </c>
      <c r="FJ7" s="205"/>
      <c r="FK7" s="206" t="s">
        <v>317</v>
      </c>
      <c r="FL7" s="206"/>
      <c r="FM7" s="202" t="s">
        <v>318</v>
      </c>
      <c r="FN7" s="202"/>
      <c r="FO7" s="202"/>
      <c r="FP7" s="202"/>
      <c r="FQ7" s="202"/>
      <c r="FR7" s="202"/>
      <c r="FS7" s="202"/>
      <c r="FT7" s="202"/>
      <c r="FU7" s="202"/>
      <c r="FV7" s="202"/>
      <c r="FW7" s="202"/>
      <c r="FX7" s="202"/>
      <c r="FY7" s="202"/>
      <c r="FZ7" s="202"/>
      <c r="GA7" s="202"/>
      <c r="GB7" s="202"/>
      <c r="GC7" s="202"/>
      <c r="GD7" s="202"/>
      <c r="GE7" s="207" t="s">
        <v>319</v>
      </c>
      <c r="GF7" s="207"/>
      <c r="GG7" s="196" t="s">
        <v>320</v>
      </c>
      <c r="GH7" s="196"/>
      <c r="GI7" s="208" t="s">
        <v>321</v>
      </c>
      <c r="GJ7" s="208"/>
      <c r="GK7" s="209" t="s">
        <v>322</v>
      </c>
      <c r="GL7" s="209"/>
    </row>
    <row r="8" customFormat="false" ht="88.5" hidden="false" customHeight="true" outlineLevel="0" collapsed="false">
      <c r="A8" s="210" t="s">
        <v>323</v>
      </c>
      <c r="B8" s="210" t="s">
        <v>324</v>
      </c>
      <c r="C8" s="210" t="s">
        <v>325</v>
      </c>
      <c r="D8" s="211" t="s">
        <v>326</v>
      </c>
      <c r="E8" s="211" t="s">
        <v>327</v>
      </c>
      <c r="F8" s="211" t="s">
        <v>328</v>
      </c>
      <c r="G8" s="211" t="s">
        <v>329</v>
      </c>
      <c r="H8" s="211" t="s">
        <v>330</v>
      </c>
      <c r="I8" s="211" t="s">
        <v>331</v>
      </c>
      <c r="J8" s="211" t="s">
        <v>332</v>
      </c>
      <c r="K8" s="211" t="s">
        <v>333</v>
      </c>
      <c r="L8" s="211" t="s">
        <v>334</v>
      </c>
      <c r="M8" s="211" t="s">
        <v>335</v>
      </c>
      <c r="N8" s="212" t="s">
        <v>336</v>
      </c>
      <c r="O8" s="212"/>
      <c r="P8" s="212"/>
      <c r="Q8" s="212"/>
      <c r="R8" s="212" t="s">
        <v>337</v>
      </c>
      <c r="S8" s="212"/>
      <c r="T8" s="212"/>
      <c r="U8" s="212"/>
      <c r="V8" s="213" t="s">
        <v>338</v>
      </c>
      <c r="W8" s="213"/>
      <c r="X8" s="213"/>
      <c r="Y8" s="213"/>
      <c r="Z8" s="213" t="s">
        <v>339</v>
      </c>
      <c r="AA8" s="213"/>
      <c r="AB8" s="213"/>
      <c r="AC8" s="213"/>
      <c r="AD8" s="214" t="s">
        <v>340</v>
      </c>
      <c r="AE8" s="214"/>
      <c r="AF8" s="214"/>
      <c r="AG8" s="214"/>
      <c r="AH8" s="214" t="s">
        <v>341</v>
      </c>
      <c r="AI8" s="214"/>
      <c r="AJ8" s="214"/>
      <c r="AK8" s="214"/>
      <c r="AL8" s="215" t="s">
        <v>340</v>
      </c>
      <c r="AM8" s="215"/>
      <c r="AN8" s="215"/>
      <c r="AO8" s="215"/>
      <c r="AP8" s="215" t="s">
        <v>341</v>
      </c>
      <c r="AQ8" s="215"/>
      <c r="AR8" s="215"/>
      <c r="AS8" s="215"/>
      <c r="AT8" s="212" t="s">
        <v>342</v>
      </c>
      <c r="AU8" s="212"/>
      <c r="AV8" s="212"/>
      <c r="AW8" s="212"/>
      <c r="AX8" s="212"/>
      <c r="AY8" s="212" t="s">
        <v>343</v>
      </c>
      <c r="AZ8" s="212"/>
      <c r="BA8" s="212"/>
      <c r="BB8" s="212"/>
      <c r="BC8" s="212" t="s">
        <v>344</v>
      </c>
      <c r="BD8" s="212"/>
      <c r="BE8" s="213" t="s">
        <v>345</v>
      </c>
      <c r="BF8" s="213"/>
      <c r="BG8" s="213"/>
      <c r="BH8" s="216" t="s">
        <v>346</v>
      </c>
      <c r="BI8" s="213" t="s">
        <v>347</v>
      </c>
      <c r="BJ8" s="213"/>
      <c r="BK8" s="213"/>
      <c r="BL8" s="216" t="s">
        <v>348</v>
      </c>
      <c r="BM8" s="217" t="s">
        <v>349</v>
      </c>
      <c r="BN8" s="217"/>
      <c r="BO8" s="217"/>
      <c r="BP8" s="217" t="s">
        <v>350</v>
      </c>
      <c r="BQ8" s="217"/>
      <c r="BR8" s="217"/>
      <c r="BS8" s="212" t="s">
        <v>351</v>
      </c>
      <c r="BT8" s="212"/>
      <c r="BU8" s="212"/>
      <c r="BV8" s="212"/>
      <c r="BW8" s="212" t="s">
        <v>352</v>
      </c>
      <c r="BX8" s="212"/>
      <c r="BY8" s="212"/>
      <c r="BZ8" s="212"/>
      <c r="CA8" s="213" t="s">
        <v>353</v>
      </c>
      <c r="CB8" s="213"/>
      <c r="CC8" s="213"/>
      <c r="CD8" s="213"/>
      <c r="CE8" s="213" t="s">
        <v>354</v>
      </c>
      <c r="CF8" s="213"/>
      <c r="CG8" s="213"/>
      <c r="CH8" s="213"/>
      <c r="CI8" s="212" t="s">
        <v>355</v>
      </c>
      <c r="CJ8" s="212"/>
      <c r="CK8" s="212"/>
      <c r="CL8" s="212"/>
      <c r="CM8" s="212"/>
      <c r="CN8" s="212" t="s">
        <v>356</v>
      </c>
      <c r="CO8" s="212"/>
      <c r="CP8" s="212"/>
      <c r="CQ8" s="212"/>
      <c r="CR8" s="212"/>
      <c r="CS8" s="218" t="s">
        <v>357</v>
      </c>
      <c r="CT8" s="218"/>
      <c r="CU8" s="218"/>
      <c r="CV8" s="218" t="s">
        <v>358</v>
      </c>
      <c r="CW8" s="218"/>
      <c r="CX8" s="218"/>
      <c r="CY8" s="219" t="s">
        <v>359</v>
      </c>
      <c r="CZ8" s="219" t="s">
        <v>360</v>
      </c>
      <c r="DA8" s="219" t="s">
        <v>361</v>
      </c>
      <c r="DB8" s="219" t="s">
        <v>362</v>
      </c>
      <c r="DC8" s="212" t="s">
        <v>363</v>
      </c>
      <c r="DD8" s="212"/>
      <c r="DE8" s="212"/>
      <c r="DF8" s="212"/>
      <c r="DG8" s="212"/>
      <c r="DH8" s="212" t="s">
        <v>364</v>
      </c>
      <c r="DI8" s="212"/>
      <c r="DJ8" s="212"/>
      <c r="DK8" s="212"/>
      <c r="DL8" s="212"/>
      <c r="DM8" s="218" t="s">
        <v>365</v>
      </c>
      <c r="DN8" s="218"/>
      <c r="DO8" s="218"/>
      <c r="DP8" s="218" t="s">
        <v>366</v>
      </c>
      <c r="DQ8" s="218"/>
      <c r="DR8" s="218"/>
      <c r="DS8" s="219" t="s">
        <v>367</v>
      </c>
      <c r="DT8" s="219" t="s">
        <v>368</v>
      </c>
      <c r="DU8" s="213" t="s">
        <v>369</v>
      </c>
      <c r="DV8" s="213"/>
      <c r="DW8" s="213"/>
      <c r="DX8" s="220" t="s">
        <v>370</v>
      </c>
      <c r="DY8" s="213" t="s">
        <v>371</v>
      </c>
      <c r="DZ8" s="213"/>
      <c r="EA8" s="213"/>
      <c r="EB8" s="216" t="s">
        <v>372</v>
      </c>
      <c r="EC8" s="221" t="s">
        <v>373</v>
      </c>
      <c r="ED8" s="221"/>
      <c r="EE8" s="221"/>
      <c r="EF8" s="221"/>
      <c r="EG8" s="221"/>
      <c r="EH8" s="221" t="s">
        <v>374</v>
      </c>
      <c r="EI8" s="221"/>
      <c r="EJ8" s="221"/>
      <c r="EK8" s="221"/>
      <c r="EL8" s="221"/>
      <c r="EM8" s="221" t="s">
        <v>375</v>
      </c>
      <c r="EN8" s="221"/>
      <c r="EO8" s="221"/>
      <c r="EP8" s="221"/>
      <c r="EQ8" s="221"/>
      <c r="ER8" s="221" t="s">
        <v>376</v>
      </c>
      <c r="ES8" s="221"/>
      <c r="ET8" s="221"/>
      <c r="EU8" s="221"/>
      <c r="EV8" s="221"/>
      <c r="EW8" s="221" t="s">
        <v>377</v>
      </c>
      <c r="EX8" s="221"/>
      <c r="EY8" s="221"/>
      <c r="EZ8" s="221"/>
      <c r="FA8" s="221"/>
      <c r="FB8" s="221" t="s">
        <v>378</v>
      </c>
      <c r="FC8" s="221"/>
      <c r="FD8" s="221"/>
      <c r="FE8" s="221"/>
      <c r="FF8" s="221"/>
      <c r="FG8" s="221" t="s">
        <v>379</v>
      </c>
      <c r="FH8" s="221" t="s">
        <v>380</v>
      </c>
      <c r="FI8" s="221" t="s">
        <v>379</v>
      </c>
      <c r="FJ8" s="221" t="s">
        <v>381</v>
      </c>
      <c r="FK8" s="221" t="s">
        <v>382</v>
      </c>
      <c r="FL8" s="221" t="s">
        <v>383</v>
      </c>
      <c r="FM8" s="219" t="s">
        <v>384</v>
      </c>
      <c r="FN8" s="219"/>
      <c r="FO8" s="219"/>
      <c r="FP8" s="219"/>
      <c r="FQ8" s="219"/>
      <c r="FR8" s="219"/>
      <c r="FS8" s="219"/>
      <c r="FT8" s="219"/>
      <c r="FU8" s="219"/>
      <c r="FV8" s="219" t="s">
        <v>385</v>
      </c>
      <c r="FW8" s="219"/>
      <c r="FX8" s="219"/>
      <c r="FY8" s="219"/>
      <c r="FZ8" s="219"/>
      <c r="GA8" s="219"/>
      <c r="GB8" s="219"/>
      <c r="GC8" s="219"/>
      <c r="GD8" s="219"/>
      <c r="GE8" s="222" t="s">
        <v>386</v>
      </c>
      <c r="GF8" s="222" t="s">
        <v>387</v>
      </c>
      <c r="GG8" s="212" t="s">
        <v>388</v>
      </c>
      <c r="GH8" s="212" t="s">
        <v>389</v>
      </c>
      <c r="GI8" s="223" t="s">
        <v>390</v>
      </c>
      <c r="GJ8" s="223" t="s">
        <v>391</v>
      </c>
      <c r="GK8" s="212" t="s">
        <v>392</v>
      </c>
      <c r="GL8" s="212" t="s">
        <v>393</v>
      </c>
    </row>
    <row r="9" customFormat="false" ht="46.5" hidden="false" customHeight="true" outlineLevel="0" collapsed="false">
      <c r="A9" s="210"/>
      <c r="B9" s="210"/>
      <c r="C9" s="210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24" t="s">
        <v>394</v>
      </c>
      <c r="O9" s="225" t="s">
        <v>395</v>
      </c>
      <c r="P9" s="225" t="s">
        <v>396</v>
      </c>
      <c r="Q9" s="225" t="s">
        <v>397</v>
      </c>
      <c r="R9" s="224" t="s">
        <v>394</v>
      </c>
      <c r="S9" s="225" t="s">
        <v>395</v>
      </c>
      <c r="T9" s="225" t="s">
        <v>398</v>
      </c>
      <c r="U9" s="225" t="s">
        <v>397</v>
      </c>
      <c r="V9" s="226" t="s">
        <v>394</v>
      </c>
      <c r="W9" s="227" t="s">
        <v>399</v>
      </c>
      <c r="X9" s="227" t="s">
        <v>400</v>
      </c>
      <c r="Y9" s="227" t="s">
        <v>401</v>
      </c>
      <c r="Z9" s="226" t="s">
        <v>394</v>
      </c>
      <c r="AA9" s="227" t="s">
        <v>399</v>
      </c>
      <c r="AB9" s="227" t="s">
        <v>400</v>
      </c>
      <c r="AC9" s="227" t="s">
        <v>401</v>
      </c>
      <c r="AD9" s="228" t="s">
        <v>394</v>
      </c>
      <c r="AE9" s="229" t="s">
        <v>402</v>
      </c>
      <c r="AF9" s="229" t="s">
        <v>403</v>
      </c>
      <c r="AG9" s="229" t="s">
        <v>404</v>
      </c>
      <c r="AH9" s="228" t="s">
        <v>394</v>
      </c>
      <c r="AI9" s="229" t="s">
        <v>402</v>
      </c>
      <c r="AJ9" s="229" t="s">
        <v>405</v>
      </c>
      <c r="AK9" s="229" t="s">
        <v>404</v>
      </c>
      <c r="AL9" s="230" t="s">
        <v>394</v>
      </c>
      <c r="AM9" s="231" t="s">
        <v>406</v>
      </c>
      <c r="AN9" s="231" t="s">
        <v>407</v>
      </c>
      <c r="AO9" s="231" t="s">
        <v>408</v>
      </c>
      <c r="AP9" s="230" t="s">
        <v>394</v>
      </c>
      <c r="AQ9" s="231" t="s">
        <v>406</v>
      </c>
      <c r="AR9" s="231" t="s">
        <v>409</v>
      </c>
      <c r="AS9" s="231" t="s">
        <v>408</v>
      </c>
      <c r="AT9" s="224" t="s">
        <v>394</v>
      </c>
      <c r="AU9" s="225" t="s">
        <v>410</v>
      </c>
      <c r="AV9" s="225" t="s">
        <v>411</v>
      </c>
      <c r="AW9" s="225" t="s">
        <v>412</v>
      </c>
      <c r="AX9" s="225" t="s">
        <v>413</v>
      </c>
      <c r="AY9" s="224" t="s">
        <v>394</v>
      </c>
      <c r="AZ9" s="225" t="s">
        <v>410</v>
      </c>
      <c r="BA9" s="225" t="s">
        <v>411</v>
      </c>
      <c r="BB9" s="225" t="s">
        <v>412</v>
      </c>
      <c r="BC9" s="224" t="s">
        <v>394</v>
      </c>
      <c r="BD9" s="225" t="s">
        <v>413</v>
      </c>
      <c r="BE9" s="226" t="s">
        <v>394</v>
      </c>
      <c r="BF9" s="227" t="s">
        <v>414</v>
      </c>
      <c r="BG9" s="227" t="s">
        <v>415</v>
      </c>
      <c r="BH9" s="227" t="s">
        <v>416</v>
      </c>
      <c r="BI9" s="226" t="s">
        <v>394</v>
      </c>
      <c r="BJ9" s="227" t="s">
        <v>414</v>
      </c>
      <c r="BK9" s="227" t="s">
        <v>415</v>
      </c>
      <c r="BL9" s="227" t="s">
        <v>416</v>
      </c>
      <c r="BM9" s="217" t="s">
        <v>394</v>
      </c>
      <c r="BN9" s="232" t="s">
        <v>417</v>
      </c>
      <c r="BO9" s="232" t="s">
        <v>418</v>
      </c>
      <c r="BP9" s="217" t="s">
        <v>394</v>
      </c>
      <c r="BQ9" s="232" t="s">
        <v>417</v>
      </c>
      <c r="BR9" s="232" t="s">
        <v>418</v>
      </c>
      <c r="BS9" s="224" t="s">
        <v>394</v>
      </c>
      <c r="BT9" s="225" t="s">
        <v>419</v>
      </c>
      <c r="BU9" s="225" t="s">
        <v>420</v>
      </c>
      <c r="BV9" s="225" t="s">
        <v>421</v>
      </c>
      <c r="BW9" s="224" t="s">
        <v>394</v>
      </c>
      <c r="BX9" s="225" t="s">
        <v>419</v>
      </c>
      <c r="BY9" s="225" t="s">
        <v>420</v>
      </c>
      <c r="BZ9" s="225" t="s">
        <v>421</v>
      </c>
      <c r="CA9" s="226" t="s">
        <v>394</v>
      </c>
      <c r="CB9" s="227" t="s">
        <v>422</v>
      </c>
      <c r="CC9" s="227" t="s">
        <v>423</v>
      </c>
      <c r="CD9" s="227" t="s">
        <v>424</v>
      </c>
      <c r="CE9" s="226" t="s">
        <v>394</v>
      </c>
      <c r="CF9" s="227" t="s">
        <v>422</v>
      </c>
      <c r="CG9" s="227" t="s">
        <v>423</v>
      </c>
      <c r="CH9" s="227" t="s">
        <v>424</v>
      </c>
      <c r="CI9" s="224" t="s">
        <v>394</v>
      </c>
      <c r="CJ9" s="225" t="s">
        <v>425</v>
      </c>
      <c r="CK9" s="225" t="s">
        <v>426</v>
      </c>
      <c r="CL9" s="225" t="s">
        <v>427</v>
      </c>
      <c r="CM9" s="225" t="s">
        <v>428</v>
      </c>
      <c r="CN9" s="224" t="s">
        <v>394</v>
      </c>
      <c r="CO9" s="225" t="s">
        <v>425</v>
      </c>
      <c r="CP9" s="225" t="s">
        <v>426</v>
      </c>
      <c r="CQ9" s="225" t="s">
        <v>427</v>
      </c>
      <c r="CR9" s="225" t="s">
        <v>428</v>
      </c>
      <c r="CS9" s="233" t="s">
        <v>394</v>
      </c>
      <c r="CT9" s="227" t="s">
        <v>429</v>
      </c>
      <c r="CU9" s="227" t="s">
        <v>430</v>
      </c>
      <c r="CV9" s="233" t="s">
        <v>394</v>
      </c>
      <c r="CW9" s="227" t="s">
        <v>429</v>
      </c>
      <c r="CX9" s="227" t="s">
        <v>430</v>
      </c>
      <c r="CY9" s="234" t="s">
        <v>431</v>
      </c>
      <c r="CZ9" s="234" t="s">
        <v>431</v>
      </c>
      <c r="DA9" s="234" t="s">
        <v>432</v>
      </c>
      <c r="DB9" s="234" t="s">
        <v>432</v>
      </c>
      <c r="DC9" s="235" t="s">
        <v>394</v>
      </c>
      <c r="DD9" s="225" t="s">
        <v>433</v>
      </c>
      <c r="DE9" s="225" t="s">
        <v>434</v>
      </c>
      <c r="DF9" s="225" t="s">
        <v>435</v>
      </c>
      <c r="DG9" s="225" t="s">
        <v>436</v>
      </c>
      <c r="DH9" s="235" t="s">
        <v>394</v>
      </c>
      <c r="DI9" s="225" t="s">
        <v>433</v>
      </c>
      <c r="DJ9" s="225" t="s">
        <v>434</v>
      </c>
      <c r="DK9" s="225" t="s">
        <v>435</v>
      </c>
      <c r="DL9" s="225" t="s">
        <v>436</v>
      </c>
      <c r="DM9" s="236" t="s">
        <v>394</v>
      </c>
      <c r="DN9" s="227" t="s">
        <v>437</v>
      </c>
      <c r="DO9" s="227" t="s">
        <v>438</v>
      </c>
      <c r="DP9" s="236" t="s">
        <v>394</v>
      </c>
      <c r="DQ9" s="227" t="s">
        <v>437</v>
      </c>
      <c r="DR9" s="227" t="s">
        <v>438</v>
      </c>
      <c r="DS9" s="234" t="s">
        <v>439</v>
      </c>
      <c r="DT9" s="234" t="s">
        <v>439</v>
      </c>
      <c r="DU9" s="226" t="s">
        <v>394</v>
      </c>
      <c r="DV9" s="227" t="s">
        <v>440</v>
      </c>
      <c r="DW9" s="227" t="s">
        <v>441</v>
      </c>
      <c r="DX9" s="227" t="s">
        <v>442</v>
      </c>
      <c r="DY9" s="226" t="s">
        <v>394</v>
      </c>
      <c r="DZ9" s="227" t="s">
        <v>440</v>
      </c>
      <c r="EA9" s="227" t="s">
        <v>441</v>
      </c>
      <c r="EB9" s="227" t="s">
        <v>442</v>
      </c>
      <c r="EC9" s="237" t="s">
        <v>394</v>
      </c>
      <c r="ED9" s="238" t="s">
        <v>443</v>
      </c>
      <c r="EE9" s="238" t="s">
        <v>444</v>
      </c>
      <c r="EF9" s="238" t="s">
        <v>445</v>
      </c>
      <c r="EG9" s="238" t="s">
        <v>446</v>
      </c>
      <c r="EH9" s="238" t="s">
        <v>394</v>
      </c>
      <c r="EI9" s="238" t="s">
        <v>443</v>
      </c>
      <c r="EJ9" s="238" t="s">
        <v>444</v>
      </c>
      <c r="EK9" s="238" t="s">
        <v>445</v>
      </c>
      <c r="EL9" s="238" t="s">
        <v>446</v>
      </c>
      <c r="EM9" s="238" t="s">
        <v>394</v>
      </c>
      <c r="EN9" s="238" t="s">
        <v>443</v>
      </c>
      <c r="EO9" s="238" t="s">
        <v>444</v>
      </c>
      <c r="EP9" s="238" t="s">
        <v>445</v>
      </c>
      <c r="EQ9" s="238" t="s">
        <v>446</v>
      </c>
      <c r="ER9" s="238" t="s">
        <v>394</v>
      </c>
      <c r="ES9" s="238" t="s">
        <v>443</v>
      </c>
      <c r="ET9" s="238" t="s">
        <v>444</v>
      </c>
      <c r="EU9" s="238" t="s">
        <v>445</v>
      </c>
      <c r="EV9" s="238" t="s">
        <v>446</v>
      </c>
      <c r="EW9" s="238" t="s">
        <v>394</v>
      </c>
      <c r="EX9" s="238" t="s">
        <v>443</v>
      </c>
      <c r="EY9" s="238" t="s">
        <v>444</v>
      </c>
      <c r="EZ9" s="238" t="s">
        <v>445</v>
      </c>
      <c r="FA9" s="238" t="s">
        <v>446</v>
      </c>
      <c r="FB9" s="238" t="s">
        <v>394</v>
      </c>
      <c r="FC9" s="238" t="s">
        <v>443</v>
      </c>
      <c r="FD9" s="238" t="s">
        <v>444</v>
      </c>
      <c r="FE9" s="238" t="s">
        <v>445</v>
      </c>
      <c r="FF9" s="238" t="s">
        <v>446</v>
      </c>
      <c r="FG9" s="221"/>
      <c r="FH9" s="221"/>
      <c r="FI9" s="221"/>
      <c r="FJ9" s="221"/>
      <c r="FK9" s="221"/>
      <c r="FL9" s="221"/>
      <c r="FM9" s="239" t="s">
        <v>447</v>
      </c>
      <c r="FN9" s="234" t="s">
        <v>448</v>
      </c>
      <c r="FO9" s="234" t="s">
        <v>449</v>
      </c>
      <c r="FP9" s="234" t="s">
        <v>450</v>
      </c>
      <c r="FQ9" s="234" t="s">
        <v>451</v>
      </c>
      <c r="FR9" s="234" t="s">
        <v>452</v>
      </c>
      <c r="FS9" s="234" t="s">
        <v>453</v>
      </c>
      <c r="FT9" s="234" t="s">
        <v>454</v>
      </c>
      <c r="FU9" s="234" t="s">
        <v>455</v>
      </c>
      <c r="FV9" s="239" t="s">
        <v>456</v>
      </c>
      <c r="FW9" s="234" t="s">
        <v>448</v>
      </c>
      <c r="FX9" s="234" t="s">
        <v>449</v>
      </c>
      <c r="FY9" s="234" t="s">
        <v>450</v>
      </c>
      <c r="FZ9" s="234" t="s">
        <v>451</v>
      </c>
      <c r="GA9" s="234" t="s">
        <v>452</v>
      </c>
      <c r="GB9" s="234" t="s">
        <v>453</v>
      </c>
      <c r="GC9" s="234" t="s">
        <v>454</v>
      </c>
      <c r="GD9" s="234" t="s">
        <v>455</v>
      </c>
      <c r="GE9" s="240" t="s">
        <v>457</v>
      </c>
      <c r="GF9" s="240" t="s">
        <v>458</v>
      </c>
      <c r="GG9" s="225" t="s">
        <v>459</v>
      </c>
      <c r="GH9" s="225" t="s">
        <v>460</v>
      </c>
      <c r="GI9" s="241" t="s">
        <v>461</v>
      </c>
      <c r="GJ9" s="241" t="s">
        <v>462</v>
      </c>
      <c r="GK9" s="225" t="s">
        <v>463</v>
      </c>
      <c r="GL9" s="225" t="s">
        <v>464</v>
      </c>
    </row>
    <row r="10" customFormat="false" ht="15.8" hidden="false" customHeight="false" outlineLevel="0" collapsed="false">
      <c r="A10" s="242" t="s">
        <v>465</v>
      </c>
      <c r="B10" s="243" t="s">
        <v>466</v>
      </c>
      <c r="C10" s="244" t="s">
        <v>467</v>
      </c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O10" s="242" t="s">
        <v>35</v>
      </c>
      <c r="P10" s="242" t="s">
        <v>44</v>
      </c>
      <c r="Q10" s="242" t="s">
        <v>53</v>
      </c>
      <c r="S10" s="242" t="s">
        <v>34</v>
      </c>
      <c r="T10" s="242" t="s">
        <v>43</v>
      </c>
      <c r="U10" s="242" t="s">
        <v>52</v>
      </c>
      <c r="W10" s="242" t="s">
        <v>39</v>
      </c>
      <c r="X10" s="242" t="s">
        <v>48</v>
      </c>
      <c r="Y10" s="242" t="s">
        <v>57</v>
      </c>
      <c r="AA10" s="242" t="s">
        <v>38</v>
      </c>
      <c r="AB10" s="242" t="s">
        <v>47</v>
      </c>
      <c r="AC10" s="242" t="s">
        <v>56</v>
      </c>
      <c r="AE10" s="0" t="s">
        <v>62</v>
      </c>
      <c r="AF10" s="245" t="s">
        <v>70</v>
      </c>
      <c r="AG10" s="245" t="s">
        <v>77</v>
      </c>
      <c r="AI10" s="0" t="s">
        <v>61</v>
      </c>
      <c r="AJ10" s="0" t="s">
        <v>69</v>
      </c>
      <c r="AK10" s="0" t="s">
        <v>80</v>
      </c>
      <c r="AM10" s="0" t="s">
        <v>66</v>
      </c>
      <c r="AN10" s="0" t="s">
        <v>73</v>
      </c>
      <c r="AO10" s="0" t="s">
        <v>81</v>
      </c>
      <c r="AQ10" s="0" t="s">
        <v>65</v>
      </c>
      <c r="AR10" s="0" t="s">
        <v>76</v>
      </c>
      <c r="AS10" s="0" t="s">
        <v>468</v>
      </c>
      <c r="AU10" s="242" t="s">
        <v>86</v>
      </c>
      <c r="AV10" s="242" t="s">
        <v>94</v>
      </c>
      <c r="AW10" s="242" t="s">
        <v>102</v>
      </c>
      <c r="AX10" s="242" t="s">
        <v>106</v>
      </c>
      <c r="AZ10" s="242" t="s">
        <v>85</v>
      </c>
      <c r="BA10" s="242" t="s">
        <v>93</v>
      </c>
      <c r="BB10" s="242" t="s">
        <v>101</v>
      </c>
      <c r="BD10" s="242" t="s">
        <v>105</v>
      </c>
      <c r="BF10" s="242" t="s">
        <v>90</v>
      </c>
      <c r="BG10" s="242" t="s">
        <v>110</v>
      </c>
      <c r="BH10" s="242" t="s">
        <v>98</v>
      </c>
      <c r="BJ10" s="242" t="s">
        <v>89</v>
      </c>
      <c r="BK10" s="242" t="s">
        <v>109</v>
      </c>
      <c r="BL10" s="242" t="s">
        <v>97</v>
      </c>
      <c r="BN10" s="0" t="s">
        <v>115</v>
      </c>
      <c r="BO10" s="0" t="s">
        <v>469</v>
      </c>
      <c r="BQ10" s="0" t="s">
        <v>470</v>
      </c>
      <c r="BR10" s="0" t="s">
        <v>471</v>
      </c>
      <c r="BT10" s="242" t="s">
        <v>124</v>
      </c>
      <c r="BU10" s="242" t="s">
        <v>132</v>
      </c>
      <c r="BV10" s="242" t="s">
        <v>140</v>
      </c>
      <c r="BW10" s="242"/>
      <c r="BX10" s="242" t="s">
        <v>123</v>
      </c>
      <c r="BY10" s="242" t="s">
        <v>131</v>
      </c>
      <c r="BZ10" s="242" t="s">
        <v>139</v>
      </c>
      <c r="CB10" s="242" t="s">
        <v>128</v>
      </c>
      <c r="CC10" s="242" t="s">
        <v>136</v>
      </c>
      <c r="CD10" s="242" t="s">
        <v>143</v>
      </c>
      <c r="CE10" s="242"/>
      <c r="CF10" s="242" t="s">
        <v>127</v>
      </c>
      <c r="CG10" s="242" t="s">
        <v>135</v>
      </c>
      <c r="CH10" s="242" t="s">
        <v>142</v>
      </c>
      <c r="CJ10" s="242" t="s">
        <v>148</v>
      </c>
      <c r="CK10" s="242" t="s">
        <v>168</v>
      </c>
      <c r="CL10" s="242" t="s">
        <v>172</v>
      </c>
      <c r="CM10" s="242" t="s">
        <v>176</v>
      </c>
      <c r="CN10" s="242"/>
      <c r="CO10" s="242" t="s">
        <v>147</v>
      </c>
      <c r="CP10" s="242" t="s">
        <v>167</v>
      </c>
      <c r="CQ10" s="242" t="s">
        <v>171</v>
      </c>
      <c r="CR10" s="242" t="s">
        <v>175</v>
      </c>
      <c r="CT10" s="242" t="s">
        <v>160</v>
      </c>
      <c r="CU10" s="242" t="s">
        <v>196</v>
      </c>
      <c r="CV10" s="242"/>
      <c r="CW10" s="242" t="s">
        <v>159</v>
      </c>
      <c r="CX10" s="242" t="s">
        <v>195</v>
      </c>
      <c r="CY10" s="242" t="s">
        <v>205</v>
      </c>
      <c r="CZ10" s="242" t="s">
        <v>204</v>
      </c>
      <c r="DA10" s="242" t="s">
        <v>209</v>
      </c>
      <c r="DB10" s="242" t="s">
        <v>208</v>
      </c>
      <c r="DD10" s="242" t="s">
        <v>152</v>
      </c>
      <c r="DE10" s="242" t="s">
        <v>180</v>
      </c>
      <c r="DF10" s="242" t="s">
        <v>184</v>
      </c>
      <c r="DG10" s="242" t="s">
        <v>188</v>
      </c>
      <c r="DH10" s="242"/>
      <c r="DI10" s="242" t="s">
        <v>151</v>
      </c>
      <c r="DJ10" s="242" t="s">
        <v>179</v>
      </c>
      <c r="DK10" s="242" t="s">
        <v>183</v>
      </c>
      <c r="DL10" s="242" t="s">
        <v>187</v>
      </c>
      <c r="DN10" s="242" t="s">
        <v>164</v>
      </c>
      <c r="DO10" s="242" t="s">
        <v>200</v>
      </c>
      <c r="DP10" s="242"/>
      <c r="DQ10" s="242" t="s">
        <v>163</v>
      </c>
      <c r="DR10" s="242" t="s">
        <v>199</v>
      </c>
      <c r="DS10" s="242" t="s">
        <v>213</v>
      </c>
      <c r="DT10" s="242" t="s">
        <v>212</v>
      </c>
      <c r="DV10" s="242" t="s">
        <v>156</v>
      </c>
      <c r="DW10" s="242" t="s">
        <v>192</v>
      </c>
      <c r="DX10" s="242" t="s">
        <v>217</v>
      </c>
      <c r="DY10" s="242"/>
      <c r="DZ10" s="242" t="s">
        <v>155</v>
      </c>
      <c r="EA10" s="242" t="s">
        <v>191</v>
      </c>
      <c r="EB10" s="242" t="s">
        <v>216</v>
      </c>
      <c r="EC10" s="246" t="s">
        <v>472</v>
      </c>
      <c r="ED10" s="246" t="s">
        <v>473</v>
      </c>
      <c r="EE10" s="246" t="s">
        <v>474</v>
      </c>
      <c r="EF10" s="246" t="s">
        <v>475</v>
      </c>
      <c r="EG10" s="246" t="s">
        <v>476</v>
      </c>
      <c r="EH10" s="246" t="s">
        <v>477</v>
      </c>
      <c r="EI10" s="246" t="s">
        <v>478</v>
      </c>
      <c r="EJ10" s="246" t="s">
        <v>479</v>
      </c>
      <c r="EK10" s="246" t="s">
        <v>480</v>
      </c>
      <c r="EL10" s="246" t="s">
        <v>481</v>
      </c>
      <c r="EM10" s="246" t="s">
        <v>482</v>
      </c>
      <c r="EN10" s="246" t="s">
        <v>483</v>
      </c>
      <c r="EO10" s="246" t="s">
        <v>484</v>
      </c>
      <c r="EP10" s="246" t="s">
        <v>485</v>
      </c>
      <c r="EQ10" s="246" t="s">
        <v>486</v>
      </c>
      <c r="ER10" s="246" t="s">
        <v>487</v>
      </c>
      <c r="ES10" s="246" t="s">
        <v>488</v>
      </c>
      <c r="ET10" s="246" t="s">
        <v>489</v>
      </c>
      <c r="EU10" s="246" t="s">
        <v>490</v>
      </c>
      <c r="EV10" s="246" t="s">
        <v>491</v>
      </c>
      <c r="EW10" s="246" t="s">
        <v>492</v>
      </c>
      <c r="EX10" s="246" t="s">
        <v>493</v>
      </c>
      <c r="EY10" s="246" t="s">
        <v>494</v>
      </c>
      <c r="EZ10" s="246" t="s">
        <v>495</v>
      </c>
      <c r="FA10" s="246" t="s">
        <v>496</v>
      </c>
      <c r="FB10" s="246" t="s">
        <v>497</v>
      </c>
      <c r="FC10" s="246" t="s">
        <v>498</v>
      </c>
      <c r="FD10" s="246" t="s">
        <v>499</v>
      </c>
      <c r="FE10" s="246" t="s">
        <v>500</v>
      </c>
      <c r="FF10" s="246" t="s">
        <v>501</v>
      </c>
      <c r="FG10" s="246" t="s">
        <v>502</v>
      </c>
      <c r="FH10" s="246" t="s">
        <v>503</v>
      </c>
      <c r="FI10" s="246" t="s">
        <v>504</v>
      </c>
      <c r="FJ10" s="246" t="s">
        <v>505</v>
      </c>
      <c r="FK10" s="246" t="s">
        <v>506</v>
      </c>
      <c r="FL10" s="246" t="s">
        <v>507</v>
      </c>
      <c r="FN10" s="247" t="s">
        <v>222</v>
      </c>
      <c r="FO10" s="247" t="s">
        <v>226</v>
      </c>
      <c r="FP10" s="247" t="s">
        <v>230</v>
      </c>
      <c r="FQ10" s="247" t="s">
        <v>234</v>
      </c>
      <c r="FR10" s="247" t="s">
        <v>238</v>
      </c>
      <c r="FS10" s="247" t="s">
        <v>242</v>
      </c>
      <c r="FT10" s="247" t="s">
        <v>246</v>
      </c>
      <c r="FU10" s="247" t="s">
        <v>251</v>
      </c>
      <c r="FV10" s="242" t="n">
        <f aca="false">SUM(FW10:GD10)</f>
        <v>0</v>
      </c>
      <c r="FW10" s="247" t="s">
        <v>221</v>
      </c>
      <c r="FX10" s="247" t="s">
        <v>225</v>
      </c>
      <c r="FY10" s="247" t="s">
        <v>229</v>
      </c>
      <c r="FZ10" s="247" t="s">
        <v>233</v>
      </c>
      <c r="GA10" s="247" t="s">
        <v>237</v>
      </c>
      <c r="GB10" s="247" t="s">
        <v>241</v>
      </c>
      <c r="GC10" s="247" t="s">
        <v>245</v>
      </c>
      <c r="GD10" s="247" t="s">
        <v>250</v>
      </c>
      <c r="GE10" s="242" t="s">
        <v>257</v>
      </c>
      <c r="GF10" s="242" t="s">
        <v>256</v>
      </c>
      <c r="GG10" s="242" t="s">
        <v>261</v>
      </c>
      <c r="GH10" s="242" t="s">
        <v>260</v>
      </c>
      <c r="GI10" s="242" t="s">
        <v>265</v>
      </c>
      <c r="GJ10" s="242" t="s">
        <v>264</v>
      </c>
      <c r="GK10" s="242" t="s">
        <v>269</v>
      </c>
      <c r="GL10" s="242" t="s">
        <v>268</v>
      </c>
    </row>
  </sheetData>
  <mergeCells count="99">
    <mergeCell ref="A1:AC1"/>
    <mergeCell ref="A3:A4"/>
    <mergeCell ref="B3:AC4"/>
    <mergeCell ref="A5:AC5"/>
    <mergeCell ref="D6:M6"/>
    <mergeCell ref="N6:AC6"/>
    <mergeCell ref="AD6:AK6"/>
    <mergeCell ref="AL6:AS6"/>
    <mergeCell ref="AT6:BL6"/>
    <mergeCell ref="BM6:BQ6"/>
    <mergeCell ref="BS6:CH6"/>
    <mergeCell ref="D7:E7"/>
    <mergeCell ref="F7:G7"/>
    <mergeCell ref="H7:I7"/>
    <mergeCell ref="J7:K7"/>
    <mergeCell ref="L7:M7"/>
    <mergeCell ref="N7:U7"/>
    <mergeCell ref="V7:AC7"/>
    <mergeCell ref="AD7:AK7"/>
    <mergeCell ref="AL7:AS7"/>
    <mergeCell ref="AT7:BD7"/>
    <mergeCell ref="BE7:BL7"/>
    <mergeCell ref="BM7:BR7"/>
    <mergeCell ref="BS7:BZ7"/>
    <mergeCell ref="CA7:CH7"/>
    <mergeCell ref="CI7:CR7"/>
    <mergeCell ref="CS7:CX7"/>
    <mergeCell ref="CY7:DB7"/>
    <mergeCell ref="DC7:DL7"/>
    <mergeCell ref="DM7:DR7"/>
    <mergeCell ref="DS7:DT7"/>
    <mergeCell ref="DU7:EB7"/>
    <mergeCell ref="EC7:EL7"/>
    <mergeCell ref="EM7:EV7"/>
    <mergeCell ref="EW7:FF7"/>
    <mergeCell ref="FG7:FH7"/>
    <mergeCell ref="FI7:FJ7"/>
    <mergeCell ref="FK7:FL7"/>
    <mergeCell ref="FM7:GD7"/>
    <mergeCell ref="GE7:GF7"/>
    <mergeCell ref="GG7:GH7"/>
    <mergeCell ref="GI7:GJ7"/>
    <mergeCell ref="GK7:G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Q8"/>
    <mergeCell ref="R8:U8"/>
    <mergeCell ref="V8:Y8"/>
    <mergeCell ref="Z8:AC8"/>
    <mergeCell ref="AD8:AG8"/>
    <mergeCell ref="AH8:AK8"/>
    <mergeCell ref="AL8:AO8"/>
    <mergeCell ref="AP8:AS8"/>
    <mergeCell ref="AT8:AX8"/>
    <mergeCell ref="AY8:BB8"/>
    <mergeCell ref="BC8:BD8"/>
    <mergeCell ref="BE8:BG8"/>
    <mergeCell ref="BI8:BK8"/>
    <mergeCell ref="BM8:BO8"/>
    <mergeCell ref="BP8:BR8"/>
    <mergeCell ref="BS8:BV8"/>
    <mergeCell ref="BW8:BZ8"/>
    <mergeCell ref="CA8:CD8"/>
    <mergeCell ref="CE8:CH8"/>
    <mergeCell ref="CI8:CM8"/>
    <mergeCell ref="CN8:CR8"/>
    <mergeCell ref="CS8:CU8"/>
    <mergeCell ref="CV8:CX8"/>
    <mergeCell ref="DC8:DG8"/>
    <mergeCell ref="DH8:DL8"/>
    <mergeCell ref="DM8:DO8"/>
    <mergeCell ref="DP8:DR8"/>
    <mergeCell ref="DU8:DW8"/>
    <mergeCell ref="DY8:EA8"/>
    <mergeCell ref="EC8:EG8"/>
    <mergeCell ref="EH8:EL8"/>
    <mergeCell ref="EM8:EQ8"/>
    <mergeCell ref="ER8:EV8"/>
    <mergeCell ref="EW8:FA8"/>
    <mergeCell ref="FB8:FF8"/>
    <mergeCell ref="FG8:FG9"/>
    <mergeCell ref="FH8:FH9"/>
    <mergeCell ref="FI8:FI9"/>
    <mergeCell ref="FJ8:FJ9"/>
    <mergeCell ref="FK8:FK9"/>
    <mergeCell ref="FL8:FL9"/>
    <mergeCell ref="FM8:FU8"/>
    <mergeCell ref="FV8:GD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D7" activeCellId="0" sqref="AC1:AG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45"/>
    <col collapsed="false" customWidth="true" hidden="false" outlineLevel="0" max="3" min="2" style="0" width="16"/>
    <col collapsed="false" customWidth="true" hidden="false" outlineLevel="0" max="8" min="4" style="0" width="25.63"/>
    <col collapsed="false" customWidth="true" hidden="false" outlineLevel="0" max="20" min="9" style="0" width="12.63"/>
    <col collapsed="false" customWidth="true" hidden="false" outlineLevel="0" max="22" min="22" style="0" width="12.54"/>
    <col collapsed="false" customWidth="true" hidden="false" outlineLevel="0" max="23" min="23" style="0" width="13.45"/>
    <col collapsed="false" customWidth="true" hidden="false" outlineLevel="0" max="24" min="24" style="0" width="14.17"/>
    <col collapsed="false" customWidth="true" hidden="false" outlineLevel="0" max="33" min="25" style="0" width="12.63"/>
    <col collapsed="false" customWidth="true" hidden="false" outlineLevel="0" max="36" min="34" style="0" width="12.17"/>
    <col collapsed="false" customWidth="true" hidden="false" outlineLevel="0" max="62" min="37" style="0" width="12.63"/>
    <col collapsed="false" customWidth="true" hidden="false" outlineLevel="0" max="63" min="63" style="0" width="35.64"/>
    <col collapsed="false" customWidth="true" hidden="false" outlineLevel="0" max="76" min="64" style="0" width="12.63"/>
    <col collapsed="false" customWidth="true" hidden="false" outlineLevel="0" max="80" min="77" style="0" width="25.63"/>
    <col collapsed="false" customWidth="true" hidden="false" outlineLevel="0" max="81" min="81" style="0" width="47.45"/>
    <col collapsed="false" customWidth="true" hidden="false" outlineLevel="0" max="82" min="82" style="0" width="49"/>
    <col collapsed="false" customWidth="true" hidden="false" outlineLevel="0" max="83" min="83" style="0" width="12.17"/>
  </cols>
  <sheetData>
    <row r="1" customFormat="false" ht="18" hidden="false" customHeight="false" outlineLevel="0" collapsed="false">
      <c r="A1" s="248" t="s">
        <v>270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184"/>
      <c r="V1" s="184"/>
      <c r="W1" s="184"/>
      <c r="X1" s="184"/>
      <c r="Y1" s="184"/>
      <c r="Z1" s="184"/>
      <c r="AA1" s="184"/>
      <c r="AB1" s="184"/>
      <c r="AC1" s="184"/>
    </row>
    <row r="2" customFormat="false" ht="18" hidden="false" customHeight="false" outlineLevel="0" collapsed="false">
      <c r="A2" s="185" t="s">
        <v>271</v>
      </c>
      <c r="B2" s="185" t="s">
        <v>272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4"/>
      <c r="R2" s="184"/>
      <c r="S2" s="184"/>
      <c r="T2" s="184"/>
      <c r="U2" s="185"/>
      <c r="V2" s="185"/>
      <c r="W2" s="185"/>
      <c r="X2" s="185"/>
      <c r="Y2" s="185"/>
      <c r="Z2" s="185"/>
      <c r="AA2" s="185"/>
      <c r="AB2" s="184"/>
      <c r="AC2" s="184"/>
    </row>
    <row r="3" customFormat="false" ht="14.25" hidden="false" customHeight="true" outlineLevel="0" collapsed="false">
      <c r="A3" s="186" t="s">
        <v>273</v>
      </c>
      <c r="B3" s="249" t="s">
        <v>274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188"/>
      <c r="V3" s="188"/>
      <c r="W3" s="188"/>
      <c r="X3" s="188"/>
      <c r="Y3" s="188"/>
      <c r="Z3" s="188"/>
      <c r="AA3" s="188"/>
      <c r="AB3" s="188"/>
      <c r="AC3" s="188"/>
    </row>
    <row r="4" customFormat="false" ht="14.25" hidden="false" customHeight="false" outlineLevel="0" collapsed="false">
      <c r="A4" s="186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188"/>
      <c r="V4" s="188"/>
      <c r="W4" s="188"/>
      <c r="X4" s="188"/>
      <c r="Y4" s="188"/>
      <c r="Z4" s="188"/>
      <c r="AA4" s="188"/>
      <c r="AB4" s="188"/>
      <c r="AC4" s="188"/>
    </row>
    <row r="5" customFormat="false" ht="14.25" hidden="false" customHeight="false" outlineLevel="0" collapsed="false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90"/>
      <c r="V5" s="190"/>
      <c r="W5" s="190"/>
      <c r="X5" s="190"/>
      <c r="Y5" s="190"/>
      <c r="Z5" s="190"/>
      <c r="AA5" s="190"/>
      <c r="AB5" s="190"/>
      <c r="AC5" s="190"/>
    </row>
    <row r="6" customFormat="false" ht="14.25" hidden="false" customHeight="false" outlineLevel="0" collapsed="false">
      <c r="D6" s="191" t="s">
        <v>275</v>
      </c>
      <c r="E6" s="191"/>
      <c r="F6" s="191"/>
      <c r="G6" s="191"/>
      <c r="H6" s="191"/>
      <c r="I6" s="191" t="s">
        <v>276</v>
      </c>
      <c r="J6" s="192"/>
      <c r="K6" s="192"/>
      <c r="L6" s="192"/>
      <c r="N6" s="191"/>
      <c r="O6" s="191"/>
      <c r="P6" s="191"/>
      <c r="Q6" s="191" t="s">
        <v>508</v>
      </c>
      <c r="R6" s="191"/>
      <c r="S6" s="191"/>
      <c r="T6" s="191"/>
      <c r="U6" s="191"/>
      <c r="V6" s="191"/>
      <c r="W6" s="191"/>
      <c r="X6" s="191"/>
      <c r="Y6" s="191" t="s">
        <v>509</v>
      </c>
      <c r="Z6" s="191"/>
      <c r="AA6" s="191"/>
      <c r="AB6" s="191"/>
      <c r="AC6" s="191"/>
      <c r="AD6" s="191"/>
      <c r="AE6" s="191"/>
      <c r="AF6" s="191"/>
      <c r="AG6" s="191"/>
      <c r="AH6" s="191" t="s">
        <v>279</v>
      </c>
      <c r="AI6" s="191"/>
      <c r="AJ6" s="191"/>
      <c r="AK6" s="191" t="s">
        <v>280</v>
      </c>
      <c r="AL6" s="191"/>
      <c r="AM6" s="191"/>
      <c r="AN6" s="191"/>
      <c r="AO6" s="191"/>
      <c r="AP6" s="191"/>
      <c r="AQ6" s="191"/>
      <c r="AR6" s="191"/>
      <c r="AS6" s="191" t="s">
        <v>281</v>
      </c>
      <c r="AT6" s="191"/>
      <c r="AU6" s="191"/>
      <c r="AV6" s="191"/>
      <c r="AW6" s="191"/>
      <c r="AX6" s="191"/>
      <c r="AY6" s="191"/>
      <c r="BC6" s="192" t="s">
        <v>284</v>
      </c>
      <c r="BH6" s="192" t="s">
        <v>285</v>
      </c>
      <c r="BJ6" s="192"/>
      <c r="BK6" s="192"/>
      <c r="BL6" s="192"/>
      <c r="BM6" s="192"/>
      <c r="BP6" s="191" t="s">
        <v>289</v>
      </c>
      <c r="BQ6" s="191"/>
      <c r="BR6" s="191"/>
      <c r="BS6" s="191"/>
      <c r="BT6" s="191"/>
      <c r="BU6" s="193"/>
      <c r="BV6" s="193"/>
      <c r="BW6" s="193"/>
      <c r="BX6" s="193"/>
      <c r="BY6" s="192" t="s">
        <v>290</v>
      </c>
      <c r="BZ6" s="193"/>
      <c r="CA6" s="193"/>
      <c r="CB6" s="193"/>
    </row>
    <row r="7" s="250" customFormat="true" ht="152.95" hidden="false" customHeight="true" outlineLevel="0" collapsed="false">
      <c r="D7" s="195" t="s">
        <v>510</v>
      </c>
      <c r="E7" s="195" t="s">
        <v>511</v>
      </c>
      <c r="F7" s="195" t="s">
        <v>293</v>
      </c>
      <c r="G7" s="195" t="s">
        <v>512</v>
      </c>
      <c r="H7" s="195" t="s">
        <v>513</v>
      </c>
      <c r="I7" s="251" t="s">
        <v>514</v>
      </c>
      <c r="J7" s="251"/>
      <c r="K7" s="251"/>
      <c r="L7" s="251"/>
      <c r="M7" s="252" t="s">
        <v>515</v>
      </c>
      <c r="N7" s="252"/>
      <c r="O7" s="252"/>
      <c r="P7" s="252"/>
      <c r="Q7" s="253" t="s">
        <v>516</v>
      </c>
      <c r="R7" s="253"/>
      <c r="S7" s="253"/>
      <c r="T7" s="253"/>
      <c r="U7" s="199" t="s">
        <v>299</v>
      </c>
      <c r="V7" s="199"/>
      <c r="W7" s="199"/>
      <c r="X7" s="199"/>
      <c r="Y7" s="251" t="s">
        <v>517</v>
      </c>
      <c r="Z7" s="251"/>
      <c r="AA7" s="251"/>
      <c r="AB7" s="251"/>
      <c r="AC7" s="251"/>
      <c r="AD7" s="252" t="s">
        <v>301</v>
      </c>
      <c r="AE7" s="252"/>
      <c r="AF7" s="252"/>
      <c r="AG7" s="252"/>
      <c r="AH7" s="254" t="s">
        <v>518</v>
      </c>
      <c r="AI7" s="254"/>
      <c r="AJ7" s="254"/>
      <c r="AK7" s="251" t="s">
        <v>303</v>
      </c>
      <c r="AL7" s="251"/>
      <c r="AM7" s="251"/>
      <c r="AN7" s="251"/>
      <c r="AO7" s="252" t="s">
        <v>304</v>
      </c>
      <c r="AP7" s="252"/>
      <c r="AQ7" s="252"/>
      <c r="AR7" s="252"/>
      <c r="AS7" s="251" t="s">
        <v>305</v>
      </c>
      <c r="AT7" s="251"/>
      <c r="AU7" s="251"/>
      <c r="AV7" s="251"/>
      <c r="AW7" s="251"/>
      <c r="AX7" s="255" t="s">
        <v>306</v>
      </c>
      <c r="AY7" s="255"/>
      <c r="AZ7" s="255"/>
      <c r="BA7" s="256" t="s">
        <v>307</v>
      </c>
      <c r="BB7" s="256"/>
      <c r="BC7" s="251" t="s">
        <v>308</v>
      </c>
      <c r="BD7" s="251"/>
      <c r="BE7" s="251"/>
      <c r="BF7" s="251"/>
      <c r="BG7" s="251"/>
      <c r="BH7" s="255" t="s">
        <v>309</v>
      </c>
      <c r="BI7" s="255"/>
      <c r="BJ7" s="255"/>
      <c r="BK7" s="202" t="s">
        <v>519</v>
      </c>
      <c r="BL7" s="252" t="s">
        <v>311</v>
      </c>
      <c r="BM7" s="252"/>
      <c r="BN7" s="252"/>
      <c r="BO7" s="252"/>
      <c r="BP7" s="256" t="s">
        <v>520</v>
      </c>
      <c r="BQ7" s="256"/>
      <c r="BR7" s="256"/>
      <c r="BS7" s="256"/>
      <c r="BT7" s="256"/>
      <c r="BU7" s="256"/>
      <c r="BV7" s="256"/>
      <c r="BW7" s="256"/>
      <c r="BX7" s="256"/>
      <c r="BY7" s="207" t="s">
        <v>521</v>
      </c>
      <c r="BZ7" s="196" t="s">
        <v>522</v>
      </c>
      <c r="CA7" s="257" t="s">
        <v>523</v>
      </c>
      <c r="CB7" s="258" t="s">
        <v>524</v>
      </c>
    </row>
    <row r="8" customFormat="false" ht="69" hidden="false" customHeight="true" outlineLevel="0" collapsed="false">
      <c r="A8" s="210" t="s">
        <v>323</v>
      </c>
      <c r="B8" s="210" t="s">
        <v>324</v>
      </c>
      <c r="C8" s="210" t="s">
        <v>325</v>
      </c>
      <c r="D8" s="259" t="s">
        <v>525</v>
      </c>
      <c r="E8" s="259" t="s">
        <v>525</v>
      </c>
      <c r="F8" s="259" t="s">
        <v>525</v>
      </c>
      <c r="G8" s="259" t="s">
        <v>525</v>
      </c>
      <c r="H8" s="259" t="s">
        <v>525</v>
      </c>
      <c r="I8" s="212" t="s">
        <v>525</v>
      </c>
      <c r="J8" s="212"/>
      <c r="K8" s="212"/>
      <c r="L8" s="212"/>
      <c r="M8" s="213" t="s">
        <v>525</v>
      </c>
      <c r="N8" s="213"/>
      <c r="O8" s="213"/>
      <c r="P8" s="213"/>
      <c r="Q8" s="214" t="s">
        <v>525</v>
      </c>
      <c r="R8" s="214"/>
      <c r="S8" s="214"/>
      <c r="T8" s="214"/>
      <c r="U8" s="215" t="s">
        <v>525</v>
      </c>
      <c r="V8" s="215"/>
      <c r="W8" s="215"/>
      <c r="X8" s="215"/>
      <c r="Y8" s="212" t="s">
        <v>525</v>
      </c>
      <c r="Z8" s="212"/>
      <c r="AA8" s="212"/>
      <c r="AB8" s="212"/>
      <c r="AC8" s="212"/>
      <c r="AD8" s="213" t="s">
        <v>525</v>
      </c>
      <c r="AE8" s="213"/>
      <c r="AF8" s="213"/>
      <c r="AG8" s="213"/>
      <c r="AH8" s="217" t="s">
        <v>525</v>
      </c>
      <c r="AI8" s="217"/>
      <c r="AJ8" s="217"/>
      <c r="AK8" s="212" t="s">
        <v>525</v>
      </c>
      <c r="AL8" s="212"/>
      <c r="AM8" s="212"/>
      <c r="AN8" s="212"/>
      <c r="AO8" s="213" t="s">
        <v>525</v>
      </c>
      <c r="AP8" s="213"/>
      <c r="AQ8" s="213"/>
      <c r="AR8" s="213"/>
      <c r="AS8" s="212" t="s">
        <v>525</v>
      </c>
      <c r="AT8" s="212"/>
      <c r="AU8" s="212"/>
      <c r="AV8" s="212"/>
      <c r="AW8" s="212"/>
      <c r="AX8" s="218" t="s">
        <v>525</v>
      </c>
      <c r="AY8" s="218"/>
      <c r="AZ8" s="218"/>
      <c r="BA8" s="219" t="s">
        <v>525</v>
      </c>
      <c r="BB8" s="219"/>
      <c r="BC8" s="212" t="s">
        <v>525</v>
      </c>
      <c r="BD8" s="212"/>
      <c r="BE8" s="212"/>
      <c r="BF8" s="212"/>
      <c r="BG8" s="212"/>
      <c r="BH8" s="218" t="s">
        <v>525</v>
      </c>
      <c r="BI8" s="218"/>
      <c r="BJ8" s="218"/>
      <c r="BK8" s="219" t="s">
        <v>525</v>
      </c>
      <c r="BL8" s="260" t="s">
        <v>525</v>
      </c>
      <c r="BM8" s="260"/>
      <c r="BN8" s="260"/>
      <c r="BO8" s="260"/>
      <c r="BP8" s="219" t="s">
        <v>526</v>
      </c>
      <c r="BQ8" s="219"/>
      <c r="BR8" s="219"/>
      <c r="BS8" s="219"/>
      <c r="BT8" s="219"/>
      <c r="BU8" s="219"/>
      <c r="BV8" s="219"/>
      <c r="BW8" s="219"/>
      <c r="BX8" s="219"/>
      <c r="BY8" s="222" t="s">
        <v>525</v>
      </c>
      <c r="BZ8" s="212" t="s">
        <v>525</v>
      </c>
      <c r="CA8" s="223" t="s">
        <v>525</v>
      </c>
      <c r="CB8" s="212" t="s">
        <v>525</v>
      </c>
    </row>
    <row r="9" customFormat="false" ht="46.5" hidden="false" customHeight="true" outlineLevel="0" collapsed="false">
      <c r="A9" s="210"/>
      <c r="B9" s="210"/>
      <c r="C9" s="210"/>
      <c r="D9" s="259"/>
      <c r="E9" s="259"/>
      <c r="F9" s="259"/>
      <c r="G9" s="259"/>
      <c r="H9" s="259"/>
      <c r="I9" s="224" t="s">
        <v>394</v>
      </c>
      <c r="J9" s="225" t="s">
        <v>395</v>
      </c>
      <c r="K9" s="225" t="s">
        <v>398</v>
      </c>
      <c r="L9" s="225" t="s">
        <v>397</v>
      </c>
      <c r="M9" s="226" t="s">
        <v>394</v>
      </c>
      <c r="N9" s="227" t="s">
        <v>399</v>
      </c>
      <c r="O9" s="227" t="s">
        <v>400</v>
      </c>
      <c r="P9" s="227" t="s">
        <v>401</v>
      </c>
      <c r="Q9" s="228" t="s">
        <v>394</v>
      </c>
      <c r="R9" s="229" t="s">
        <v>402</v>
      </c>
      <c r="S9" s="229" t="s">
        <v>405</v>
      </c>
      <c r="T9" s="229" t="s">
        <v>404</v>
      </c>
      <c r="U9" s="230" t="s">
        <v>394</v>
      </c>
      <c r="V9" s="231" t="s">
        <v>406</v>
      </c>
      <c r="W9" s="231" t="s">
        <v>407</v>
      </c>
      <c r="X9" s="231" t="s">
        <v>408</v>
      </c>
      <c r="Y9" s="224" t="s">
        <v>394</v>
      </c>
      <c r="Z9" s="225" t="s">
        <v>410</v>
      </c>
      <c r="AA9" s="225" t="s">
        <v>412</v>
      </c>
      <c r="AB9" s="225" t="s">
        <v>413</v>
      </c>
      <c r="AC9" s="225" t="s">
        <v>411</v>
      </c>
      <c r="AD9" s="226" t="s">
        <v>394</v>
      </c>
      <c r="AE9" s="227" t="s">
        <v>414</v>
      </c>
      <c r="AF9" s="227" t="s">
        <v>415</v>
      </c>
      <c r="AG9" s="227" t="s">
        <v>416</v>
      </c>
      <c r="AH9" s="217" t="s">
        <v>394</v>
      </c>
      <c r="AI9" s="232" t="s">
        <v>417</v>
      </c>
      <c r="AJ9" s="232" t="s">
        <v>418</v>
      </c>
      <c r="AK9" s="224" t="s">
        <v>394</v>
      </c>
      <c r="AL9" s="225" t="s">
        <v>419</v>
      </c>
      <c r="AM9" s="225" t="s">
        <v>420</v>
      </c>
      <c r="AN9" s="225" t="s">
        <v>421</v>
      </c>
      <c r="AO9" s="226" t="s">
        <v>394</v>
      </c>
      <c r="AP9" s="227" t="s">
        <v>422</v>
      </c>
      <c r="AQ9" s="227" t="s">
        <v>423</v>
      </c>
      <c r="AR9" s="227" t="s">
        <v>424</v>
      </c>
      <c r="AS9" s="224" t="s">
        <v>394</v>
      </c>
      <c r="AT9" s="225" t="s">
        <v>425</v>
      </c>
      <c r="AU9" s="225" t="s">
        <v>426</v>
      </c>
      <c r="AV9" s="225" t="s">
        <v>427</v>
      </c>
      <c r="AW9" s="225" t="s">
        <v>428</v>
      </c>
      <c r="AX9" s="233" t="s">
        <v>394</v>
      </c>
      <c r="AY9" s="227" t="s">
        <v>429</v>
      </c>
      <c r="AZ9" s="227" t="s">
        <v>430</v>
      </c>
      <c r="BA9" s="234" t="s">
        <v>527</v>
      </c>
      <c r="BB9" s="234" t="s">
        <v>528</v>
      </c>
      <c r="BC9" s="235" t="s">
        <v>394</v>
      </c>
      <c r="BD9" s="225" t="s">
        <v>433</v>
      </c>
      <c r="BE9" s="225" t="s">
        <v>434</v>
      </c>
      <c r="BF9" s="225" t="s">
        <v>435</v>
      </c>
      <c r="BG9" s="225" t="s">
        <v>436</v>
      </c>
      <c r="BH9" s="236" t="s">
        <v>394</v>
      </c>
      <c r="BI9" s="227" t="s">
        <v>437</v>
      </c>
      <c r="BJ9" s="227" t="s">
        <v>438</v>
      </c>
      <c r="BK9" s="234" t="s">
        <v>529</v>
      </c>
      <c r="BL9" s="226" t="s">
        <v>394</v>
      </c>
      <c r="BM9" s="227" t="s">
        <v>440</v>
      </c>
      <c r="BN9" s="227" t="s">
        <v>441</v>
      </c>
      <c r="BO9" s="261" t="s">
        <v>442</v>
      </c>
      <c r="BP9" s="239" t="s">
        <v>530</v>
      </c>
      <c r="BQ9" s="234" t="s">
        <v>448</v>
      </c>
      <c r="BR9" s="234" t="s">
        <v>449</v>
      </c>
      <c r="BS9" s="234" t="s">
        <v>450</v>
      </c>
      <c r="BT9" s="234" t="s">
        <v>451</v>
      </c>
      <c r="BU9" s="234" t="s">
        <v>452</v>
      </c>
      <c r="BV9" s="234" t="s">
        <v>453</v>
      </c>
      <c r="BW9" s="234" t="s">
        <v>454</v>
      </c>
      <c r="BX9" s="234" t="s">
        <v>455</v>
      </c>
      <c r="BY9" s="240" t="s">
        <v>531</v>
      </c>
      <c r="BZ9" s="225" t="s">
        <v>532</v>
      </c>
      <c r="CA9" s="241" t="s">
        <v>533</v>
      </c>
      <c r="CB9" s="225" t="s">
        <v>534</v>
      </c>
    </row>
    <row r="10" customFormat="false" ht="14.25" hidden="false" customHeight="false" outlineLevel="0" collapsed="false">
      <c r="D10" s="190"/>
      <c r="E10" s="190"/>
      <c r="F10" s="262" t="e">
        <f aca="false">E10/D10</f>
        <v>#DIV/0!</v>
      </c>
      <c r="G10" s="190"/>
      <c r="H10" s="190"/>
      <c r="I10" s="190" t="e">
        <f aca="false">Indicadores_MISAU_PEPFAR!R10/Indicadores_MISAU_PEPFAR!N10</f>
        <v>#DIV/0!</v>
      </c>
      <c r="J10" s="190" t="e">
        <f aca="false">Indicadores_MISAU_PEPFAR!S10/Indicadores_MISAU_PEPFAR!O10</f>
        <v>#VALUE!</v>
      </c>
      <c r="K10" s="262" t="e">
        <f aca="false">Indicadores_MISAU_PEPFAR!T10/Indicadores_MISAU_PEPFAR!P10</f>
        <v>#VALUE!</v>
      </c>
      <c r="L10" s="190" t="e">
        <f aca="false">Indicadores_MISAU_PEPFAR!U10/Indicadores_MISAU_PEPFAR!Q10</f>
        <v>#VALUE!</v>
      </c>
      <c r="M10" s="0" t="e">
        <f aca="false">Indicadores_MISAU_PEPFAR!Z10/Indicadores_MISAU_PEPFAR!V10</f>
        <v>#DIV/0!</v>
      </c>
      <c r="N10" s="0" t="e">
        <f aca="false">Indicadores_MISAU_PEPFAR!AA10/Indicadores_MISAU_PEPFAR!W10</f>
        <v>#VALUE!</v>
      </c>
      <c r="O10" s="262" t="e">
        <f aca="false">Indicadores_MISAU_PEPFAR!AB10/Indicadores_MISAU_PEPFAR!X10</f>
        <v>#VALUE!</v>
      </c>
      <c r="P10" s="262" t="e">
        <f aca="false">Indicadores_MISAU_PEPFAR!AC10/Indicadores_MISAU_PEPFAR!Y10</f>
        <v>#VALUE!</v>
      </c>
      <c r="Q10" s="0" t="e">
        <f aca="false">Indicadores_MISAU_PEPFAR!AH10/Indicadores_MISAU_PEPFAR!AD10</f>
        <v>#DIV/0!</v>
      </c>
      <c r="R10" s="0" t="e">
        <f aca="false">Indicadores_MISAU_PEPFAR!AI10/Indicadores_MISAU_PEPFAR!AE10</f>
        <v>#VALUE!</v>
      </c>
      <c r="S10" s="262" t="e">
        <f aca="false">Indicadores_MISAU_PEPFAR!AJ10/Indicadores_MISAU_PEPFAR!AF10</f>
        <v>#VALUE!</v>
      </c>
      <c r="T10" s="262" t="e">
        <f aca="false">Indicadores_MISAU_PEPFAR!AK10/Indicadores_MISAU_PEPFAR!AG10</f>
        <v>#VALUE!</v>
      </c>
      <c r="U10" s="0" t="e">
        <f aca="false">Indicadores_MISAU_PEPFAR!AP10/Indicadores_MISAU_PEPFAR!AL10</f>
        <v>#DIV/0!</v>
      </c>
      <c r="V10" s="0" t="e">
        <f aca="false">Indicadores_MISAU_PEPFAR!AQ10/Indicadores_MISAU_PEPFAR!AM10</f>
        <v>#VALUE!</v>
      </c>
      <c r="W10" s="0" t="e">
        <f aca="false">Indicadores_MISAU_PEPFAR!AR10/Indicadores_MISAU_PEPFAR!AN10</f>
        <v>#VALUE!</v>
      </c>
      <c r="X10" s="0" t="e">
        <f aca="false">Indicadores_MISAU_PEPFAR!AS10/Indicadores_MISAU_PEPFAR!AO10</f>
        <v>#VALUE!</v>
      </c>
      <c r="Y10" s="262" t="e">
        <f aca="false">(Indicadores_MISAU_PEPFAR!BC10+Indicadores_MISAU_PEPFAR!AY10)/Indicadores_MISAU_PEPFAR!AT10</f>
        <v>#DIV/0!</v>
      </c>
      <c r="Z10" s="262" t="e">
        <f aca="false">Indicadores_MISAU_PEPFAR!AZ10/Indicadores_MISAU_PEPFAR!AU10</f>
        <v>#VALUE!</v>
      </c>
      <c r="AA10" s="262" t="e">
        <f aca="false">Indicadores_MISAU_PEPFAR!BB10/Indicadores_MISAU_PEPFAR!AW10</f>
        <v>#VALUE!</v>
      </c>
      <c r="AB10" s="0" t="e">
        <f aca="false">Indicadores_MISAU_PEPFAR!BD10/Indicadores_MISAU_PEPFAR!AX10</f>
        <v>#VALUE!</v>
      </c>
      <c r="AC10" s="0" t="e">
        <f aca="false">Indicadores_MISAU_PEPFAR!BA10/Indicadores_MISAU_PEPFAR!AV10</f>
        <v>#VALUE!</v>
      </c>
      <c r="AD10" s="0" t="e">
        <f aca="false">Indicadores_MISAU_PEPFAR!BI10/Indicadores_MISAU_PEPFAR!BE10</f>
        <v>#DIV/0!</v>
      </c>
      <c r="AE10" s="262" t="e">
        <f aca="false">Indicadores_MISAU_PEPFAR!BJ10/Indicadores_MISAU_PEPFAR!BF10</f>
        <v>#VALUE!</v>
      </c>
      <c r="AF10" s="262" t="e">
        <f aca="false">Indicadores_MISAU_PEPFAR!BK10/Indicadores_MISAU_PEPFAR!BG10</f>
        <v>#VALUE!</v>
      </c>
      <c r="AG10" s="262" t="e">
        <f aca="false">Indicadores_MISAU_PEPFAR!BH10/Indicadores_MISAU_PEPFAR!BL10</f>
        <v>#VALUE!</v>
      </c>
      <c r="AH10" s="262" t="e">
        <f aca="false">Indicadores_MISAU_PEPFAR!BP10/Indicadores_MISAU_PEPFAR!BM10</f>
        <v>#DIV/0!</v>
      </c>
      <c r="AI10" s="262" t="e">
        <f aca="false">Indicadores_MISAU_PEPFAR!BQ10/Indicadores_MISAU_PEPFAR!BN10</f>
        <v>#VALUE!</v>
      </c>
      <c r="AJ10" s="262" t="e">
        <f aca="false">Indicadores_MISAU_PEPFAR!BR10/Indicadores_MISAU_PEPFAR!BO10</f>
        <v>#VALUE!</v>
      </c>
      <c r="AK10" s="0" t="e">
        <f aca="false">Indicadores_MISAU_PEPFAR!BW10/Indicadores_MISAU_PEPFAR!BS10</f>
        <v>#DIV/0!</v>
      </c>
      <c r="AL10" s="0" t="e">
        <f aca="false">Indicadores_MISAU_PEPFAR!BX10/Indicadores_MISAU_PEPFAR!BT10</f>
        <v>#VALUE!</v>
      </c>
      <c r="AM10" s="262" t="e">
        <f aca="false">Indicadores_MISAU_PEPFAR!BY10/Indicadores_MISAU_PEPFAR!BU10</f>
        <v>#VALUE!</v>
      </c>
      <c r="AN10" s="262" t="e">
        <f aca="false">Indicadores_MISAU_PEPFAR!BZ10/Indicadores_MISAU_PEPFAR!BV10</f>
        <v>#VALUE!</v>
      </c>
      <c r="AO10" s="0" t="e">
        <f aca="false">Indicadores_MISAU_PEPFAR!CE10/Indicadores_MISAU_PEPFAR!CA10</f>
        <v>#DIV/0!</v>
      </c>
      <c r="AP10" s="0" t="e">
        <f aca="false">Indicadores_MISAU_PEPFAR!CF10/Indicadores_MISAU_PEPFAR!CB10</f>
        <v>#VALUE!</v>
      </c>
      <c r="AQ10" s="262" t="e">
        <f aca="false">Indicadores_MISAU_PEPFAR!CG10/Indicadores_MISAU_PEPFAR!CC10</f>
        <v>#VALUE!</v>
      </c>
      <c r="AR10" s="262" t="e">
        <f aca="false">Indicadores_MISAU_PEPFAR!CH10/Indicadores_MISAU_PEPFAR!CD10</f>
        <v>#VALUE!</v>
      </c>
      <c r="AS10" s="262" t="e">
        <f aca="false">Indicadores_MISAU_PEPFAR!CN10/Indicadores_MISAU_PEPFAR!CI10</f>
        <v>#DIV/0!</v>
      </c>
      <c r="AT10" s="262" t="e">
        <f aca="false">Indicadores_MISAU_PEPFAR!CO10/Indicadores_MISAU_PEPFAR!CJ10</f>
        <v>#VALUE!</v>
      </c>
      <c r="AU10" s="262" t="e">
        <f aca="false">Indicadores_MISAU_PEPFAR!CP10/Indicadores_MISAU_PEPFAR!CK10</f>
        <v>#VALUE!</v>
      </c>
      <c r="AV10" s="262" t="e">
        <f aca="false">Indicadores_MISAU_PEPFAR!CQ10/Indicadores_MISAU_PEPFAR!CL10</f>
        <v>#VALUE!</v>
      </c>
      <c r="AW10" s="263" t="e">
        <f aca="false">Indicadores_MISAU_PEPFAR!CR10/Indicadores_MISAU_PEPFAR!CM10</f>
        <v>#VALUE!</v>
      </c>
      <c r="AX10" s="263" t="e">
        <f aca="false">Indicadores_MISAU_PEPFAR!CV10/Indicadores_MISAU_PEPFAR!CS10</f>
        <v>#DIV/0!</v>
      </c>
      <c r="AY10" s="263" t="e">
        <f aca="false">Indicadores_MISAU_PEPFAR!CW10/Indicadores_MISAU_PEPFAR!CT10</f>
        <v>#VALUE!</v>
      </c>
      <c r="AZ10" s="263" t="e">
        <f aca="false">Indicadores_MISAU_PEPFAR!CX10/Indicadores_MISAU_PEPFAR!CU10</f>
        <v>#VALUE!</v>
      </c>
      <c r="BA10" s="262" t="e">
        <f aca="false">Indicadores_MISAU_PEPFAR!CZ10/Indicadores_MISAU_PEPFAR!CY10</f>
        <v>#VALUE!</v>
      </c>
      <c r="BB10" s="0" t="e">
        <f aca="false">Indicadores_MISAU_PEPFAR!DB10/Indicadores_MISAU_PEPFAR!DA10</f>
        <v>#VALUE!</v>
      </c>
      <c r="BC10" s="0" t="e">
        <f aca="false">Indicadores_MISAU_PEPFAR!DH10/Indicadores_MISAU_PEPFAR!DC10</f>
        <v>#DIV/0!</v>
      </c>
      <c r="BD10" s="0" t="e">
        <f aca="false">Indicadores_MISAU_PEPFAR!DI10/Indicadores_MISAU_PEPFAR!DD10</f>
        <v>#VALUE!</v>
      </c>
      <c r="BE10" s="262" t="e">
        <f aca="false">Indicadores_MISAU_PEPFAR!DJ10/Indicadores_MISAU_PEPFAR!DE10</f>
        <v>#VALUE!</v>
      </c>
      <c r="BF10" s="262" t="e">
        <f aca="false">Indicadores_MISAU_PEPFAR!DK10/Indicadores_MISAU_PEPFAR!DF10</f>
        <v>#VALUE!</v>
      </c>
      <c r="BG10" s="0" t="e">
        <f aca="false">Indicadores_MISAU_PEPFAR!DL10/Indicadores_MISAU_PEPFAR!DG10</f>
        <v>#VALUE!</v>
      </c>
      <c r="BH10" s="0" t="e">
        <f aca="false">Indicadores_MISAU_PEPFAR!DP10/Indicadores_MISAU_PEPFAR!DM10</f>
        <v>#DIV/0!</v>
      </c>
      <c r="BI10" s="0" t="e">
        <f aca="false">Indicadores_MISAU_PEPFAR!DQ10/Indicadores_MISAU_PEPFAR!DN10</f>
        <v>#VALUE!</v>
      </c>
      <c r="BJ10" s="0" t="e">
        <f aca="false">Indicadores_MISAU_PEPFAR!DR10/Indicadores_MISAU_PEPFAR!DO10</f>
        <v>#VALUE!</v>
      </c>
      <c r="BK10" s="262" t="e">
        <f aca="false">Indicadores_MISAU_PEPFAR!DT10/Indicadores_MISAU_PEPFAR!DS10</f>
        <v>#VALUE!</v>
      </c>
      <c r="BL10" s="262" t="e">
        <f aca="false">Indicadores_MISAU_PEPFAR!DY10/Indicadores_MISAU_PEPFAR!DU10</f>
        <v>#DIV/0!</v>
      </c>
      <c r="BM10" s="262" t="e">
        <f aca="false">Indicadores_MISAU_PEPFAR!DZ10/Indicadores_MISAU_PEPFAR!DV10</f>
        <v>#VALUE!</v>
      </c>
      <c r="BN10" s="262" t="e">
        <f aca="false">Indicadores_MISAU_PEPFAR!EA10/Indicadores_MISAU_PEPFAR!DW10</f>
        <v>#VALUE!</v>
      </c>
      <c r="BO10" s="0" t="e">
        <f aca="false">Indicadores_MISAU_PEPFAR!EB10/Indicadores_MISAU_PEPFAR!DX10</f>
        <v>#VALUE!</v>
      </c>
      <c r="BP10" s="0" t="e">
        <f aca="false">Indicadores_MISAU_PEPFAR!FV10/Indicadores_MISAU_PEPFAR!FM10</f>
        <v>#DIV/0!</v>
      </c>
      <c r="BQ10" s="0" t="e">
        <f aca="false">Indicadores_MISAU_PEPFAR!FW10/Indicadores_MISAU_PEPFAR!FN10</f>
        <v>#VALUE!</v>
      </c>
      <c r="BR10" s="0" t="e">
        <f aca="false">Indicadores_MISAU_PEPFAR!FX10/Indicadores_MISAU_PEPFAR!FO10</f>
        <v>#VALUE!</v>
      </c>
      <c r="BS10" s="0" t="e">
        <f aca="false">Indicadores_MISAU_PEPFAR!FY10/Indicadores_MISAU_PEPFAR!FP10</f>
        <v>#VALUE!</v>
      </c>
      <c r="BT10" s="0" t="e">
        <f aca="false">Indicadores_MISAU_PEPFAR!FZ10/Indicadores_MISAU_PEPFAR!FQ10</f>
        <v>#VALUE!</v>
      </c>
      <c r="BU10" s="0" t="e">
        <f aca="false">Indicadores_MISAU_PEPFAR!GA10/Indicadores_MISAU_PEPFAR!FR10</f>
        <v>#VALUE!</v>
      </c>
      <c r="BV10" s="0" t="e">
        <f aca="false">Indicadores_MISAU_PEPFAR!GB10/Indicadores_MISAU_PEPFAR!FS10</f>
        <v>#VALUE!</v>
      </c>
      <c r="BW10" s="0" t="e">
        <f aca="false">Indicadores_MISAU_PEPFAR!GC10/Indicadores_MISAU_PEPFAR!FT10</f>
        <v>#VALUE!</v>
      </c>
      <c r="BX10" s="0" t="e">
        <f aca="false">Indicadores_MISAU_PEPFAR!GD10/Indicadores_MISAU_PEPFAR!FU10</f>
        <v>#VALUE!</v>
      </c>
      <c r="BY10" s="0" t="e">
        <f aca="false">Indicadores_MISAU_PEPFAR!GF10/Indicadores_MISAU_PEPFAR!GE10</f>
        <v>#VALUE!</v>
      </c>
      <c r="BZ10" s="262" t="e">
        <f aca="false">Indicadores_MISAU_PEPFAR!GH10/Indicadores_MISAU_PEPFAR!GG10</f>
        <v>#VALUE!</v>
      </c>
      <c r="CA10" s="262" t="e">
        <f aca="false">Indicadores_MISAU_PEPFAR!GJ10/Indicadores_MISAU_PEPFAR!GI10</f>
        <v>#VALUE!</v>
      </c>
      <c r="CB10" s="262" t="e">
        <f aca="false">Indicadores_MISAU_PEPFAR!GL10/Indicadores_MISAU_PEPFAR!GK10</f>
        <v>#VALUE!</v>
      </c>
    </row>
  </sheetData>
  <mergeCells count="47">
    <mergeCell ref="A3:A4"/>
    <mergeCell ref="A5:T5"/>
    <mergeCell ref="D6:H6"/>
    <mergeCell ref="AH6:AJ6"/>
    <mergeCell ref="AK6:AR6"/>
    <mergeCell ref="AS6:AY6"/>
    <mergeCell ref="BP6:BT6"/>
    <mergeCell ref="I7:L7"/>
    <mergeCell ref="M7:P7"/>
    <mergeCell ref="Q7:T7"/>
    <mergeCell ref="U7:X7"/>
    <mergeCell ref="Y7:AC7"/>
    <mergeCell ref="AD7:AG7"/>
    <mergeCell ref="AH7:AJ7"/>
    <mergeCell ref="AK7:AN7"/>
    <mergeCell ref="AO7:AR7"/>
    <mergeCell ref="AS7:AW7"/>
    <mergeCell ref="AX7:AZ7"/>
    <mergeCell ref="BA7:BB7"/>
    <mergeCell ref="BC7:BG7"/>
    <mergeCell ref="BH7:BJ7"/>
    <mergeCell ref="BL7:BO7"/>
    <mergeCell ref="BP7:BX7"/>
    <mergeCell ref="A8:A9"/>
    <mergeCell ref="B8:B9"/>
    <mergeCell ref="C8:C9"/>
    <mergeCell ref="D8:D9"/>
    <mergeCell ref="E8:E9"/>
    <mergeCell ref="F8:F9"/>
    <mergeCell ref="G8:G9"/>
    <mergeCell ref="H8:H9"/>
    <mergeCell ref="I8:L8"/>
    <mergeCell ref="M8:P8"/>
    <mergeCell ref="Q8:T8"/>
    <mergeCell ref="U8:X8"/>
    <mergeCell ref="Y8:AC8"/>
    <mergeCell ref="AD8:AG8"/>
    <mergeCell ref="AH8:AJ8"/>
    <mergeCell ref="AK8:AN8"/>
    <mergeCell ref="AO8:AR8"/>
    <mergeCell ref="AS8:AW8"/>
    <mergeCell ref="AX8:AZ8"/>
    <mergeCell ref="BA8:BB8"/>
    <mergeCell ref="BC8:BG8"/>
    <mergeCell ref="BH8:BJ8"/>
    <mergeCell ref="BL8:BO8"/>
    <mergeCell ref="BP8:BX8"/>
  </mergeCells>
  <conditionalFormatting sqref="F10">
    <cfRule type="cellIs" priority="2" operator="lessThan" aboveAverage="0" equalAverage="0" bottom="0" percent="0" rank="0" text="" dxfId="16">
      <formula>0.66</formula>
    </cfRule>
    <cfRule type="cellIs" priority="3" operator="greaterThan" aboveAverage="0" equalAverage="0" bottom="0" percent="0" rank="0" text="" dxfId="17">
      <formula>0.859</formula>
    </cfRule>
    <cfRule type="cellIs" priority="4" operator="between" aboveAverage="0" equalAverage="0" bottom="0" percent="0" rank="0" text="" dxfId="18">
      <formula>0.659</formula>
      <formula>0.859</formula>
    </cfRule>
  </conditionalFormatting>
  <conditionalFormatting sqref="K10">
    <cfRule type="cellIs" priority="5" operator="lessThan" aboveAverage="0" equalAverage="0" bottom="0" percent="0" rank="0" text="" dxfId="19">
      <formula>0.66</formula>
    </cfRule>
    <cfRule type="cellIs" priority="6" operator="greaterThan" aboveAverage="0" equalAverage="0" bottom="0" percent="0" rank="0" text="" dxfId="20">
      <formula>0.859</formula>
    </cfRule>
    <cfRule type="cellIs" priority="7" operator="between" aboveAverage="0" equalAverage="0" bottom="0" percent="0" rank="0" text="" dxfId="21">
      <formula>0.659</formula>
      <formula>0.859</formula>
    </cfRule>
  </conditionalFormatting>
  <conditionalFormatting sqref="O10:P10">
    <cfRule type="cellIs" priority="8" operator="lessThan" aboveAverage="0" equalAverage="0" bottom="0" percent="0" rank="0" text="" dxfId="22">
      <formula>0.66</formula>
    </cfRule>
    <cfRule type="cellIs" priority="9" operator="greaterThan" aboveAverage="0" equalAverage="0" bottom="0" percent="0" rank="0" text="" dxfId="23">
      <formula>0.859</formula>
    </cfRule>
    <cfRule type="cellIs" priority="10" operator="between" aboveAverage="0" equalAverage="0" bottom="0" percent="0" rank="0" text="" dxfId="24">
      <formula>0.659</formula>
      <formula>0.859</formula>
    </cfRule>
  </conditionalFormatting>
  <conditionalFormatting sqref="S10:T10">
    <cfRule type="cellIs" priority="11" operator="lessThan" aboveAverage="0" equalAverage="0" bottom="0" percent="0" rank="0" text="" dxfId="25">
      <formula>0.66</formula>
    </cfRule>
    <cfRule type="cellIs" priority="12" operator="greaterThan" aboveAverage="0" equalAverage="0" bottom="0" percent="0" rank="0" text="" dxfId="26">
      <formula>0.859</formula>
    </cfRule>
    <cfRule type="cellIs" priority="13" operator="between" aboveAverage="0" equalAverage="0" bottom="0" percent="0" rank="0" text="" dxfId="27">
      <formula>0.659</formula>
      <formula>0.859</formula>
    </cfRule>
  </conditionalFormatting>
  <conditionalFormatting sqref="Y10:AA10">
    <cfRule type="cellIs" priority="14" operator="lessThan" aboveAverage="0" equalAverage="0" bottom="0" percent="0" rank="0" text="" dxfId="28">
      <formula>0.66</formula>
    </cfRule>
    <cfRule type="cellIs" priority="15" operator="greaterThan" aboveAverage="0" equalAverage="0" bottom="0" percent="0" rank="0" text="" dxfId="29">
      <formula>0.859</formula>
    </cfRule>
    <cfRule type="cellIs" priority="16" operator="between" aboveAverage="0" equalAverage="0" bottom="0" percent="0" rank="0" text="" dxfId="30">
      <formula>0.659</formula>
      <formula>0.859</formula>
    </cfRule>
  </conditionalFormatting>
  <conditionalFormatting sqref="AE10:AJ10">
    <cfRule type="cellIs" priority="17" operator="lessThan" aboveAverage="0" equalAverage="0" bottom="0" percent="0" rank="0" text="" dxfId="31">
      <formula>0.66</formula>
    </cfRule>
    <cfRule type="cellIs" priority="18" operator="greaterThan" aboveAverage="0" equalAverage="0" bottom="0" percent="0" rank="0" text="" dxfId="32">
      <formula>0.859</formula>
    </cfRule>
    <cfRule type="cellIs" priority="19" operator="between" aboveAverage="0" equalAverage="0" bottom="0" percent="0" rank="0" text="" dxfId="33">
      <formula>0.659</formula>
      <formula>0.859</formula>
    </cfRule>
  </conditionalFormatting>
  <conditionalFormatting sqref="AM10:AN10">
    <cfRule type="cellIs" priority="20" operator="lessThan" aboveAverage="0" equalAverage="0" bottom="0" percent="0" rank="0" text="" dxfId="34">
      <formula>0.66</formula>
    </cfRule>
    <cfRule type="cellIs" priority="21" operator="greaterThan" aboveAverage="0" equalAverage="0" bottom="0" percent="0" rank="0" text="" dxfId="35">
      <formula>0.859</formula>
    </cfRule>
    <cfRule type="cellIs" priority="22" operator="between" aboveAverage="0" equalAverage="0" bottom="0" percent="0" rank="0" text="" dxfId="36">
      <formula>0.659</formula>
      <formula>0.859</formula>
    </cfRule>
  </conditionalFormatting>
  <conditionalFormatting sqref="AQ10:AV10">
    <cfRule type="cellIs" priority="23" operator="greaterThan" aboveAverage="0" equalAverage="0" bottom="0" percent="0" rank="0" text="" dxfId="37">
      <formula>0.859</formula>
    </cfRule>
  </conditionalFormatting>
  <conditionalFormatting sqref="AQ10:BA10">
    <cfRule type="cellIs" priority="24" operator="lessThan" aboveAverage="0" equalAverage="0" bottom="0" percent="0" rank="0" text="" dxfId="38">
      <formula>0.66</formula>
    </cfRule>
    <cfRule type="cellIs" priority="25" operator="between" aboveAverage="0" equalAverage="0" bottom="0" percent="0" rank="0" text="" dxfId="39">
      <formula>0.659</formula>
      <formula>0.859</formula>
    </cfRule>
  </conditionalFormatting>
  <conditionalFormatting sqref="BA10">
    <cfRule type="cellIs" priority="26" operator="greaterThan" aboveAverage="0" equalAverage="0" bottom="0" percent="0" rank="0" text="" dxfId="40">
      <formula>0.859</formula>
    </cfRule>
  </conditionalFormatting>
  <conditionalFormatting sqref="BE10:BF10">
    <cfRule type="cellIs" priority="27" operator="lessThan" aboveAverage="0" equalAverage="0" bottom="0" percent="0" rank="0" text="" dxfId="41">
      <formula>0.66</formula>
    </cfRule>
    <cfRule type="cellIs" priority="28" operator="greaterThan" aboveAverage="0" equalAverage="0" bottom="0" percent="0" rank="0" text="" dxfId="42">
      <formula>0.859</formula>
    </cfRule>
    <cfRule type="cellIs" priority="29" operator="between" aboveAverage="0" equalAverage="0" bottom="0" percent="0" rank="0" text="" dxfId="43">
      <formula>0.659</formula>
      <formula>0.859</formula>
    </cfRule>
  </conditionalFormatting>
  <conditionalFormatting sqref="BK10:BN10">
    <cfRule type="cellIs" priority="30" operator="greaterThan" aboveAverage="0" equalAverage="0" bottom="0" percent="0" rank="0" text="" dxfId="44">
      <formula>0.859</formula>
    </cfRule>
    <cfRule type="cellIs" priority="31" operator="lessThan" aboveAverage="0" equalAverage="0" bottom="0" percent="0" rank="0" text="" dxfId="45">
      <formula>0.66</formula>
    </cfRule>
    <cfRule type="cellIs" priority="32" operator="between" aboveAverage="0" equalAverage="0" bottom="0" percent="0" rank="0" text="" dxfId="46">
      <formula>0.659</formula>
      <formula>0.859</formula>
    </cfRule>
  </conditionalFormatting>
  <conditionalFormatting sqref="BL10">
    <cfRule type="cellIs" priority="33" operator="lessThan" aboveAverage="0" equalAverage="0" bottom="0" percent="0" rank="0" text="" dxfId="47">
      <formula>0.66</formula>
    </cfRule>
    <cfRule type="cellIs" priority="34" operator="between" aboveAverage="0" equalAverage="0" bottom="0" percent="0" rank="0" text="" dxfId="48">
      <formula>0.659</formula>
      <formula>0.859</formula>
    </cfRule>
  </conditionalFormatting>
  <conditionalFormatting sqref="BZ10:CB10">
    <cfRule type="cellIs" priority="35" operator="lessThan" aboveAverage="0" equalAverage="0" bottom="0" percent="0" rank="0" text="" dxfId="49">
      <formula>0.66</formula>
    </cfRule>
    <cfRule type="cellIs" priority="36" operator="greaterThan" aboveAverage="0" equalAverage="0" bottom="0" percent="0" rank="0" text="" dxfId="50">
      <formula>0.859</formula>
    </cfRule>
    <cfRule type="cellIs" priority="37" operator="between" aboveAverage="0" equalAverage="0" bottom="0" percent="0" rank="0" text="" dxfId="51">
      <formula>0.659</formula>
      <formula>0.859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2021-05-10T10:14:00Z</dcterms:created>
  <dc:creator>orlandom</dc:creator>
  <dc:description/>
  <dc:language>en-US</dc:language>
  <cp:lastModifiedBy/>
  <dcterms:modified xsi:type="dcterms:W3CDTF">2023-05-09T14:14:19Z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