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4.Relatório_Indicadores" sheetId="1" state="visible" r:id="rId2"/>
    <sheet name="Indicadores_MISAU_PEPFAR" sheetId="2" state="visible" r:id="rId3"/>
  </sheets>
  <definedNames>
    <definedName function="false" hidden="false" name="HKHK" vbProcedure="false">'[3]0.dados gerais'!#ref!</definedName>
    <definedName function="false" hidden="false" name="Lista_Indicadores" vbProcedure="false">'[3]0.dados gerais'!#ref!</definedName>
    <definedName function="false" hidden="false" name="PROVINCIA" vbProcedure="false">[2]cascade_prov_dist_us!$a$2:#REF!</definedName>
    <definedName function="false" hidden="false" name="Relatório_Indicadores_Prioritários" vbProcedure="false">'[3]0.dados gerais'!#ref!</definedName>
    <definedName function="false" hidden="false" name="repor" vbProcedure="false">'[3]0.dados gerais'!#ref!</definedName>
    <definedName function="false" hidden="false" name="se" vbProcedure="false">'[3]0.dados gerais'!#ref!</definedName>
    <definedName function="false" hidden="false" name="WWW" vbProcedure="false">[2]cascade_prov_dist_us!#ref!</definedName>
    <definedName function="false" hidden="false" name="X" vbProcedure="false">[2]cascade_prov_dist_us!#ref!</definedName>
    <definedName function="false" hidden="false" name="ZAMBÉZIA" vbProcedure="false">[2]!table1[zambezia]</definedName>
    <definedName function="false" hidden="false" name="_23_06_2015" vbProcedure="false">'[2]0.dados gerais'!#ref!</definedName>
    <definedName function="false" hidden="false" localSheetId="0" name="Lista_Indicadores" vbProcedure="false">'[3]0.dados gerais'!#ref!</definedName>
    <definedName function="false" hidden="false" localSheetId="0" name="repor" vbProcedure="false">'[3]0.dados gerais'!#ref!</definedName>
    <definedName function="false" hidden="false" localSheetId="0" name="X" vbProcedure="false">[1]cascade_prov_dist_us!#ref!</definedName>
    <definedName function="false" hidden="false" localSheetId="0" name="_23_06_2015" vbProcedure="false">'[1]0.dados gerais'!#ref!</definedName>
    <definedName function="false" hidden="false" localSheetId="0" name="_xlnm._FilterDatabase" vbProcedure="false">'4.Relatório_Indicadores'!$A$1:$A$51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<sst xmlns="http://schemas.openxmlformats.org/spreadsheetml/2006/main" count="605" uniqueCount="412">
  <si>
    <t xml:space="preserve">REPÚBLICA DE MOÇAMBIQUE
MINISTÉRIO DA SAÚDE
DIRECÇÃO NACIONAL DE SAÚDE PÚBLICA
PROGRAMA NACIONAL DE CONTROLO DE ITS, HIV e SIDA</t>
  </si>
  <si>
    <t xml:space="preserve">VI Ciclo</t>
  </si>
  <si>
    <t xml:space="preserve">FICHA DE RELATÓRIO DE DESEMPENHO DOS INDICADORES DE MONITORIA INTENSIVA</t>
  </si>
  <si>
    <t xml:space="preserve"> Recolha e Discussão de Dados </t>
  </si>
  <si>
    <t xml:space="preserve">Província:</t>
  </si>
  <si>
    <t xml:space="preserve">Distrito:</t>
  </si>
  <si>
    <t xml:space="preserve">Unidade Sanitária:</t>
  </si>
  <si>
    <t xml:space="preserve">Mês de Recolha</t>
  </si>
  <si>
    <t xml:space="preserve">Ano</t>
  </si>
  <si>
    <t xml:space="preserve">Grupo de pacientes </t>
  </si>
  <si>
    <t xml:space="preserve">Distribuição dos Indicadores por Categorias </t>
  </si>
  <si>
    <t xml:space="preserve">Tipo de Recolha </t>
  </si>
  <si>
    <t xml:space="preserve">Numerador </t>
  </si>
  <si>
    <t xml:space="preserve">Denominador </t>
  </si>
  <si>
    <t xml:space="preserve">Desempenho 
(%)</t>
  </si>
  <si>
    <t xml:space="preserve">Categoria   de Monitoria Intensiva</t>
  </si>
  <si>
    <t xml:space="preserve">SIM</t>
  </si>
  <si>
    <t xml:space="preserve">Criança Exposta</t>
  </si>
  <si>
    <t xml:space="preserve">1.1</t>
  </si>
  <si>
    <r>
      <rPr>
        <sz val="10"/>
        <rFont val="Calibri"/>
        <family val="2"/>
        <charset val="1"/>
      </rPr>
      <t xml:space="preserve">% de CE ao HIV que chegou a CCR e colheram o 1º PCR DNA para HIV
 </t>
    </r>
    <r>
      <rPr>
        <b val="true"/>
        <sz val="10"/>
        <rFont val="Calibri"/>
        <family val="2"/>
        <charset val="1"/>
      </rPr>
      <t xml:space="preserve">(Próx-crianças esperadas)</t>
    </r>
  </si>
  <si>
    <t xml:space="preserve">Manual</t>
  </si>
  <si>
    <t xml:space="preserve">1.2</t>
  </si>
  <si>
    <t xml:space="preserve">% de CE ao HIV  que colheu o  1º PCR DNA para HIV com &lt;2 meses de vida</t>
  </si>
  <si>
    <t xml:space="preserve">1.3</t>
  </si>
  <si>
    <t xml:space="preserve">% de amostras de PCR enviadas para o laboratorio de referência até 7 dias depois de ter sido colhida. (Indicador não avaliado em US com POC para PCR)</t>
  </si>
  <si>
    <t xml:space="preserve">1.5</t>
  </si>
  <si>
    <t xml:space="preserve">% de resultados de PCR+  entregues ao cuidador</t>
  </si>
  <si>
    <t xml:space="preserve">1.6</t>
  </si>
  <si>
    <t xml:space="preserve">% de CE com PCR+  que iniciaram TARV até 2 semanas depois do diagnóstico/entrega do resultado de PCR ao cuidador</t>
  </si>
  <si>
    <t xml:space="preserve">CATEGORIA 7: TRATAMENTO PROFILÁCTICO PARA TB (TPT) </t>
  </si>
  <si>
    <t xml:space="preserve">Adulto</t>
  </si>
  <si>
    <t xml:space="preserve">7.1</t>
  </si>
  <si>
    <t xml:space="preserve">% de adultos (15/+anos) HIV+ em TARV elegíveis ao TPT e que iniciaram TPT</t>
  </si>
  <si>
    <t xml:space="preserve">Eletrónica</t>
  </si>
  <si>
    <t xml:space="preserve">#IM.MI7NUM1#</t>
  </si>
  <si>
    <t xml:space="preserve">#IM.MI7DEN1#</t>
  </si>
  <si>
    <t xml:space="preserve">7.2</t>
  </si>
  <si>
    <t xml:space="preserve">% de adultos (15/+anos) HIV+ em TARV elegíveis ao TPT que iniciaram e  completaram TPT</t>
  </si>
  <si>
    <t xml:space="preserve">#IM.MI7NUM2#</t>
  </si>
  <si>
    <t xml:space="preserve">#IM.MI7DEN2#</t>
  </si>
  <si>
    <t xml:space="preserve">Pediátrico</t>
  </si>
  <si>
    <t xml:space="preserve">7.3</t>
  </si>
  <si>
    <t xml:space="preserve">% de crianças HIV+ em TARV elegíveis ao TPT  e que iniciaram TPT</t>
  </si>
  <si>
    <t xml:space="preserve">#IM.MI7NUM3#</t>
  </si>
  <si>
    <t xml:space="preserve">#IM.MI7DEN3#</t>
  </si>
  <si>
    <t xml:space="preserve">7.4</t>
  </si>
  <si>
    <t xml:space="preserve">% de crianças HIV+ em TARV elegíveis que iniciaram e completaram TPT </t>
  </si>
  <si>
    <t xml:space="preserve">#IM.MI7NUM4#</t>
  </si>
  <si>
    <t xml:space="preserve">#IM.MI7DEN4#</t>
  </si>
  <si>
    <t xml:space="preserve">Mulher grávida</t>
  </si>
  <si>
    <t xml:space="preserve">7.5</t>
  </si>
  <si>
    <t xml:space="preserve">% de MG HIV+ em TARV  elegíveis ao TPT e que iniciaram TPT</t>
  </si>
  <si>
    <t xml:space="preserve">#IM.MI7NUM5#</t>
  </si>
  <si>
    <t xml:space="preserve">#IM.MI7DEN5#</t>
  </si>
  <si>
    <t xml:space="preserve">7.6</t>
  </si>
  <si>
    <t xml:space="preserve">% de MG HIV+ em TARV elegíveis que iniciaram e completaram TPT</t>
  </si>
  <si>
    <t xml:space="preserve">#IM.MI7NUM6#</t>
  </si>
  <si>
    <t xml:space="preserve">#IM.MI7DEN6#</t>
  </si>
  <si>
    <t xml:space="preserve">CATEGORIA 11: SEGUIMENTO E REFORÇO DE ADESÃO AO TARV</t>
  </si>
  <si>
    <t xml:space="preserve">11.1</t>
  </si>
  <si>
    <t xml:space="preserve">% de adultos (15/+anos) em TARV com o mínimo de 3 consultas de seguimento de adesão na FM - Ficha de APSS/PP - nos primeiros 3 meses após início do TARV</t>
  </si>
  <si>
    <t xml:space="preserve">#IM.MI11NUM1#</t>
  </si>
  <si>
    <t xml:space="preserve">#IM.MI11DEN1#</t>
  </si>
  <si>
    <t xml:space="preserve">11.2</t>
  </si>
  <si>
    <t xml:space="preserve">% de adultos (15/+anos) na 1ª linha de TARV com CV ≥ 1000 cps/ml que tiveram 3 consultas de APSS/PP mensais e consecutivas para reforço de adesão </t>
  </si>
  <si>
    <t xml:space="preserve">#IM.MI11NUM2#</t>
  </si>
  <si>
    <t xml:space="preserve">#IM.MI11DEN2#</t>
  </si>
  <si>
    <t xml:space="preserve">11.3</t>
  </si>
  <si>
    <t xml:space="preserve">% de MG em TARV com o mínimo de 3 consultas de seguimento de adesão na FM - Ficha de APSS/PP - nos primeiros 3 meses após início do TARV</t>
  </si>
  <si>
    <t xml:space="preserve">#IM.MI11NUM3#</t>
  </si>
  <si>
    <t xml:space="preserve">#IM.MI11DEN3#</t>
  </si>
  <si>
    <t xml:space="preserve">11.4</t>
  </si>
  <si>
    <t xml:space="preserve">% de MG na 1ª linha de TARV com CV ≥ 1000 cps/ml que tiveram 3 consultas de APSS/PP mensais  e consecutivas para reforço de adesão</t>
  </si>
  <si>
    <t xml:space="preserve">#IM.MI11NUM4#</t>
  </si>
  <si>
    <t xml:space="preserve">#IM.MI11DEN4#</t>
  </si>
  <si>
    <t xml:space="preserve">11.5</t>
  </si>
  <si>
    <t xml:space="preserve">% de crianças ≥2 anos de idade em TARV com registo mensal de seguimento da adesão na ficha de APSS/PP nos primeiros 99 dias de TARV </t>
  </si>
  <si>
    <t xml:space="preserve">#IM.MI11NUM5#</t>
  </si>
  <si>
    <t xml:space="preserve">#IM.MI11DEN5#</t>
  </si>
  <si>
    <t xml:space="preserve">11.6</t>
  </si>
  <si>
    <t xml:space="preserve">% de crianças &lt;2 anos de idade em TARV com registo mensal de seguimento da adesão na ficha de APSS/PP no primeiro ano de TARV </t>
  </si>
  <si>
    <t xml:space="preserve">#IM.MI11NUM6#</t>
  </si>
  <si>
    <t xml:space="preserve">#IM.MI11DEN6#</t>
  </si>
  <si>
    <t xml:space="preserve">11.7</t>
  </si>
  <si>
    <t xml:space="preserve">% de crianças (0-14 anos) na 1ª linha de TARV com CV ≥ 1000 cps/ml que tiveram 3 consultas mensais e consecutivas de APSS/PP para reforço de adesão</t>
  </si>
  <si>
    <t xml:space="preserve">#IM.MI11NUM7#</t>
  </si>
  <si>
    <t xml:space="preserve">#IM.MI11DEN7#</t>
  </si>
  <si>
    <t xml:space="preserve">CATEGORIA 12: RETENÇÃO</t>
  </si>
  <si>
    <t xml:space="preserve">12.1</t>
  </si>
  <si>
    <t xml:space="preserve">% de adultos (15/+anos) em TARV  que retornaram para 2ª consulta clínica ou levantamento de ARVs dentro de 33 dias após início do TARV</t>
  </si>
  <si>
    <t xml:space="preserve">#IM.MI12P1NUM1#</t>
  </si>
  <si>
    <t xml:space="preserve">#IM.MI12P1DEN1#</t>
  </si>
  <si>
    <t xml:space="preserve">12.2</t>
  </si>
  <si>
    <t xml:space="preserve">% de adultos (15/+anos) em TARV que tiveram no mínimo 3 consultas clínicas ou levantamento de ARVs dentro de 99 dias (nos primeiros 3 meses) após início do TARV</t>
  </si>
  <si>
    <t xml:space="preserve">#IM.MI12P1NUM2#</t>
  </si>
  <si>
    <t xml:space="preserve">#IM.MI12P1DEN2#</t>
  </si>
  <si>
    <t xml:space="preserve">12.5</t>
  </si>
  <si>
    <t xml:space="preserve">% de crianças (0-14 anos) em TARV  que retornaram para 2ª consulta clínica ou levantamento de ARVs dentro de 33 dias após início do TARV</t>
  </si>
  <si>
    <t xml:space="preserve">#IM.MI12P1NUM5#</t>
  </si>
  <si>
    <t xml:space="preserve">#IM.MI12P1DEN5#</t>
  </si>
  <si>
    <t xml:space="preserve">12.6</t>
  </si>
  <si>
    <t xml:space="preserve">% de crianças em TARV (0-14 anos) com consultas clínicas mensais ou levantamento de ARVs dentro de 99 dias (nos primeiros 3 meses) após início do TARV</t>
  </si>
  <si>
    <t xml:space="preserve">#IM.MI12P1NUM6#</t>
  </si>
  <si>
    <t xml:space="preserve">#IM.MI12P1DEN6#</t>
  </si>
  <si>
    <t xml:space="preserve">12.9</t>
  </si>
  <si>
    <t xml:space="preserve">% de MG HIV+ que iniciaram TARV na CPN e que retornaram para 2ª consulta clínica ou levantamento de ARVs dentro de 33 dias após início do TARV</t>
  </si>
  <si>
    <t xml:space="preserve">#IM.MI12P1NUM9#</t>
  </si>
  <si>
    <t xml:space="preserve">#IM.MI12P1DEN9#</t>
  </si>
  <si>
    <t xml:space="preserve">12.10</t>
  </si>
  <si>
    <t xml:space="preserve">% de MG HIV+ que iniciaram TARV na CPN e tiveram 3 consultas mensais/levantamentos de ARVs dentro de 99 dias (nos primeiros 3 meses) após início do TARV</t>
  </si>
  <si>
    <t xml:space="preserve">#IM.MI12P1NUM10#</t>
  </si>
  <si>
    <t xml:space="preserve">#IM.MI12P1DEN10#</t>
  </si>
  <si>
    <t xml:space="preserve">CATEGORIA 13: CARGA VIRAL (CV)</t>
  </si>
  <si>
    <t xml:space="preserve">13.1</t>
  </si>
  <si>
    <t xml:space="preserve">% de adultos (15/+anos) na  1ª linha de TARV que tiveram consulta clínica no período de revisão, eram elegíveis ao pedido de CV e com registo de pedido de CV feito pelo clínico </t>
  </si>
  <si>
    <t xml:space="preserve">#IM.MI13NUM1#</t>
  </si>
  <si>
    <t xml:space="preserve">#IM.MI13DEN1#</t>
  </si>
  <si>
    <t xml:space="preserve">13.2</t>
  </si>
  <si>
    <t xml:space="preserve">% de adultos (15/+anos) na 1ª linha de TARV que receberam o resultado da CV entre o sexto e o nono mês após início do TARV</t>
  </si>
  <si>
    <t xml:space="preserve">#IM.MI13NUM2#</t>
  </si>
  <si>
    <t xml:space="preserve">#IM.MI13DEN2#</t>
  </si>
  <si>
    <t xml:space="preserve">13.3</t>
  </si>
  <si>
    <t xml:space="preserve">% de Adultos (15/+anos) na 1ª linha de TARV com registo de pedido de CV entre o 3º e o 4º mês após terem recebido  o último resultado de CV ≥ 1000 cps/ml e terem  3 sessões consecutivas de APSS/PP</t>
  </si>
  <si>
    <t xml:space="preserve">#IM.MI13NUM3#</t>
  </si>
  <si>
    <t xml:space="preserve">#IM.MI13DEN3#</t>
  </si>
  <si>
    <t xml:space="preserve">13.4</t>
  </si>
  <si>
    <t xml:space="preserve">% de adultos (15/+anos) na  2a linha de TARV elegíveis a CV  com registo de pedido de CV feito pelo clínico</t>
  </si>
  <si>
    <t xml:space="preserve">#IM.MI13NUM4#</t>
  </si>
  <si>
    <t xml:space="preserve">#IM.MI13DEN4#</t>
  </si>
  <si>
    <t xml:space="preserve">13.5</t>
  </si>
  <si>
    <t xml:space="preserve">% de adultos (15/+anos) na 2a linha de TARV que receberam o resultado da CV entre o sexto e o nono mês após o início da 2a linha de TARV</t>
  </si>
  <si>
    <t xml:space="preserve">#IM.MI13NUM5#</t>
  </si>
  <si>
    <t xml:space="preserve">#IM.MI13DEN5#</t>
  </si>
  <si>
    <t xml:space="preserve">13.6</t>
  </si>
  <si>
    <t xml:space="preserve">% de crianças (0-4 anos de idade) na 1a linha de TARV que tiveram consulta clínica no período de revisão, eram elegíveis ao pedido de CV e com registo de pedido de CV feito pelo clínico.</t>
  </si>
  <si>
    <t xml:space="preserve">#IM.MI13NUM6#</t>
  </si>
  <si>
    <t xml:space="preserve">#IM.MI13DEN6#</t>
  </si>
  <si>
    <t xml:space="preserve">13.7</t>
  </si>
  <si>
    <t xml:space="preserve">% de crianças (5-9 anos de idade) na 1a linha de TARV que tiveram consulta clínica no período de revisão, eram elegíveis ao pedido de CV e com registo de pedido de CV feito pelo clínico.</t>
  </si>
  <si>
    <t xml:space="preserve">#IM.MI13NUM7#</t>
  </si>
  <si>
    <t xml:space="preserve">#IM.MI13DEN7#</t>
  </si>
  <si>
    <t xml:space="preserve">13.8</t>
  </si>
  <si>
    <t xml:space="preserve">% de crianças (10-14 anos de idade) na 1a linha de TARV que tiveram consulta clínica no período de revisão, eram elegíveis ao pedido de CV e com registo de pedido de CV feito pelo clínico.</t>
  </si>
  <si>
    <t xml:space="preserve">#IM.MI13NUM8#</t>
  </si>
  <si>
    <t xml:space="preserve">#IM.MI13DEN8#</t>
  </si>
  <si>
    <t xml:space="preserve">13.9</t>
  </si>
  <si>
    <t xml:space="preserve">% de crianças  (0-4 anos de idade) na 1a linha de TARV que receberam o resultado da Carga Viral entre o sexto e o nono mês após o início do TARV</t>
  </si>
  <si>
    <t xml:space="preserve">#IM.MI13NUM9#</t>
  </si>
  <si>
    <t xml:space="preserve">#IM.MI13DEN9#</t>
  </si>
  <si>
    <t xml:space="preserve">13.10</t>
  </si>
  <si>
    <t xml:space="preserve">% de crianças  (5-9 anos de idade) na 1a linha de TARV que receberam o resultado da Carga Viral entre o sexto e o nono mês após o início do TARV</t>
  </si>
  <si>
    <t xml:space="preserve">#IM.MI13NUM10#</t>
  </si>
  <si>
    <t xml:space="preserve">#IM.MI13DEN10#</t>
  </si>
  <si>
    <t xml:space="preserve">13.11</t>
  </si>
  <si>
    <t xml:space="preserve">% de crianças  (10-14 anos de idade) na 1a linha de TARV que receberam o resultado da CV entre o sexto e o nono mês após o início do TARV</t>
  </si>
  <si>
    <t xml:space="preserve">#IM.MI13NUM11#</t>
  </si>
  <si>
    <t xml:space="preserve">#IM.MI13DEN11#</t>
  </si>
  <si>
    <t xml:space="preserve">13.12</t>
  </si>
  <si>
    <t xml:space="preserve">% de crianças (≥2 anos de idade) na 1ª linha de TARV com registo de pedido de CV entre o 3º e o 4º mês após terem recebido  o último resultado de CV ≥ 1000 cópia e terem  3 sessões consecutivas de APSS/PP</t>
  </si>
  <si>
    <t xml:space="preserve">#IM.MI13NUM12#</t>
  </si>
  <si>
    <t xml:space="preserve">#IM.MI13DEN12#</t>
  </si>
  <si>
    <t xml:space="preserve">13.13</t>
  </si>
  <si>
    <t xml:space="preserve">% de crianças na  2ª linha de TARV elegíveis ao pedido de CV  e com registo de pedido de CV feito pelo clínico</t>
  </si>
  <si>
    <t xml:space="preserve">#IM.MI13NUM13#</t>
  </si>
  <si>
    <t xml:space="preserve">#IM.MI13DEN13#</t>
  </si>
  <si>
    <t xml:space="preserve">13.14</t>
  </si>
  <si>
    <t xml:space="preserve">% de crianças  na 2ª linha de TARV que receberam o resultado da CV entre o sexto e o nono mês após o início da 2ª linha de TARV</t>
  </si>
  <si>
    <t xml:space="preserve">#IM.MI13NUM14#</t>
  </si>
  <si>
    <t xml:space="preserve">#IM.MI13DEN14#</t>
  </si>
  <si>
    <t xml:space="preserve">Mulher Grávida</t>
  </si>
  <si>
    <t xml:space="preserve">13.15</t>
  </si>
  <si>
    <r>
      <rPr>
        <sz val="10"/>
        <color rgb="FF000000"/>
        <rFont val="Calibri"/>
        <family val="2"/>
        <charset val="1"/>
      </rPr>
      <t xml:space="preserve">% de MG elegíveis a CV com registo de pedido de CV feito pelo clínico </t>
    </r>
    <r>
      <rPr>
        <sz val="9"/>
        <color rgb="FF000000"/>
        <rFont val="Calibri"/>
        <family val="2"/>
        <charset val="1"/>
      </rPr>
      <t xml:space="preserve">(MG que iniciaram TARV na CPN)</t>
    </r>
  </si>
  <si>
    <t xml:space="preserve">#IM.MI13NUM15#</t>
  </si>
  <si>
    <t xml:space="preserve">#IM.MI13DEN15#</t>
  </si>
  <si>
    <t xml:space="preserve">13.16</t>
  </si>
  <si>
    <r>
      <rPr>
        <sz val="10"/>
        <color rgb="FF000000"/>
        <rFont val="Calibri"/>
        <family val="2"/>
        <charset val="1"/>
      </rPr>
      <t xml:space="preserve">% de MG elegíveis a CV com registo de pedido de CV feito pelo clínico na primeira CPN </t>
    </r>
    <r>
      <rPr>
        <sz val="9"/>
        <color rgb="FF000000"/>
        <rFont val="Calibri"/>
        <family val="2"/>
        <charset val="1"/>
      </rPr>
      <t xml:space="preserve">(MG em  TARV a entrada na CPN)</t>
    </r>
  </si>
  <si>
    <t xml:space="preserve">#IM.MI13NUM16#</t>
  </si>
  <si>
    <t xml:space="preserve">#IM.MI13DEN16#</t>
  </si>
  <si>
    <t xml:space="preserve">13.17</t>
  </si>
  <si>
    <t xml:space="preserve">% de MG que receberam o resultado da CV dentro de 33 dias após pedido de CV</t>
  </si>
  <si>
    <t xml:space="preserve">#IM.MI13NUM17#</t>
  </si>
  <si>
    <t xml:space="preserve">#IM.MI13DEN17#</t>
  </si>
  <si>
    <t xml:space="preserve">13.18</t>
  </si>
  <si>
    <t xml:space="preserve">% de MG na 1ª linha de TARV com registo de pedido de CV entre o 3º e o 4º mês após terem recebido  o último resultado de CV ≥ 1000 cps/ml e terem  3 sessões consecutivas de APSS/PP</t>
  </si>
  <si>
    <t xml:space="preserve">#IM.MI13NUM18#</t>
  </si>
  <si>
    <t xml:space="preserve">#IM.MI13DEN18#</t>
  </si>
  <si>
    <t xml:space="preserve">Categoria 14: Supressão Viral  (Resultado de CV&lt;1000 Cópias/ml)</t>
  </si>
  <si>
    <t xml:space="preserve">14.1</t>
  </si>
  <si>
    <t xml:space="preserve">% de utentes (&lt;1 ano) em TARV com supressão viral (CV&lt;1000 Cps/ml)</t>
  </si>
  <si>
    <t xml:space="preserve">#IM.MI14NUM1#</t>
  </si>
  <si>
    <t xml:space="preserve">#IM.MI14DEN1#</t>
  </si>
  <si>
    <t xml:space="preserve">14.2</t>
  </si>
  <si>
    <t xml:space="preserve">% de utentes (1- 4 anos) em TARV com supressão viral (CV&lt;1000 Cps/ml)</t>
  </si>
  <si>
    <t xml:space="preserve">#IM.MI14NUM2#</t>
  </si>
  <si>
    <t xml:space="preserve">#IM.MI14DEN2#</t>
  </si>
  <si>
    <t xml:space="preserve">14.3</t>
  </si>
  <si>
    <t xml:space="preserve">% de utentes (5 - 9 anos) em TARV com supressão viral (CV&lt;1000 Cps/ml)</t>
  </si>
  <si>
    <t xml:space="preserve">#IM.MI14NUM3#</t>
  </si>
  <si>
    <t xml:space="preserve">#IM.MI14DEN3#</t>
  </si>
  <si>
    <t xml:space="preserve">14.4</t>
  </si>
  <si>
    <t xml:space="preserve">% de utentes (10 - 14 anos) em TARV com supressão viral (CV&lt;1000 Cps/ml)</t>
  </si>
  <si>
    <t xml:space="preserve">#IM.MI14NUM4#</t>
  </si>
  <si>
    <t xml:space="preserve">#IM.MI14DEN4#</t>
  </si>
  <si>
    <t xml:space="preserve">14.5</t>
  </si>
  <si>
    <t xml:space="preserve">% de utentes (15 -19 anos) em TARV com supressão viral (CV&lt;1000 Cps/ml)</t>
  </si>
  <si>
    <t xml:space="preserve">#IM.MI14NUM5#</t>
  </si>
  <si>
    <t xml:space="preserve">#IM.MI14DEN5#</t>
  </si>
  <si>
    <t xml:space="preserve">14.6</t>
  </si>
  <si>
    <t xml:space="preserve">% de utentes (20/+ anos) em TARV com supressão viral (CV&lt;1000 Cps/ml)</t>
  </si>
  <si>
    <t xml:space="preserve">#IM.MI14NUM6#</t>
  </si>
  <si>
    <t xml:space="preserve">#IM.MI14DEN6#</t>
  </si>
  <si>
    <t xml:space="preserve">14.7</t>
  </si>
  <si>
    <t xml:space="preserve">% de MG em TARV com supressão viral (CV&lt;1000 Cps/ml)</t>
  </si>
  <si>
    <t xml:space="preserve">#IM.MI14NUM7#</t>
  </si>
  <si>
    <t xml:space="preserve">#IM.MI14DEN7#</t>
  </si>
  <si>
    <t xml:space="preserve">Mulher lactante</t>
  </si>
  <si>
    <t xml:space="preserve">14.8</t>
  </si>
  <si>
    <t xml:space="preserve">% de ML em TARV com supressão viral (CV&lt;1000 Cps/ml)</t>
  </si>
  <si>
    <t xml:space="preserve">#IM.MI14NUM8#</t>
  </si>
  <si>
    <t xml:space="preserve">#IM.MI14DEN8#</t>
  </si>
  <si>
    <t xml:space="preserve">CATEGORIA 15:  MODELOS DIFERENCIADOS DE CUIDADOS/SERVIÇOS   </t>
  </si>
  <si>
    <t xml:space="preserve">Pacientes em MDS</t>
  </si>
  <si>
    <t xml:space="preserve">15.13</t>
  </si>
  <si>
    <t xml:space="preserve">% de utentes elegíveis a MDS e que foram inscritos em MDS</t>
  </si>
  <si>
    <t xml:space="preserve">#IM.MI15DEN13#</t>
  </si>
  <si>
    <t xml:space="preserve">#IM.MI15NUM13#</t>
  </si>
  <si>
    <t xml:space="preserve">15.14</t>
  </si>
  <si>
    <t xml:space="preserve">% de utentes inscritos em MDS com CV ≥ 1000 cópias e que foram suspensos de MDS</t>
  </si>
  <si>
    <t xml:space="preserve">#IM.MI15DEN14#</t>
  </si>
  <si>
    <t xml:space="preserve">#IM.MI15NUM14#</t>
  </si>
  <si>
    <t xml:space="preserve">15.15</t>
  </si>
  <si>
    <t xml:space="preserve">% de utentes inscritos em MDS em TARV há mais de 24 meses, que conhecem o resultado de CV de seguimento</t>
  </si>
  <si>
    <t xml:space="preserve">#IM.MI15DEN15#</t>
  </si>
  <si>
    <t xml:space="preserve">#IM.MI15NUM15#</t>
  </si>
  <si>
    <t xml:space="preserve">15.16</t>
  </si>
  <si>
    <t xml:space="preserve">% de utentes inscritos em MDS com supressão viral</t>
  </si>
  <si>
    <t xml:space="preserve">#IM.MI15DEN16#</t>
  </si>
  <si>
    <t xml:space="preserve">#IM.MI15NUM16#</t>
  </si>
  <si>
    <t xml:space="preserve">Relatório de Monitoria Intensiva</t>
  </si>
  <si>
    <t xml:space="preserve">Data de Geração do Relatório:</t>
  </si>
  <si>
    <t xml:space="preserve">#context.generationDate|dd/MM/yyyy#</t>
  </si>
  <si>
    <t xml:space="preserve">Descrição:</t>
  </si>
  <si>
    <t xml:space="preserve">Este relatório quantifica os utentes de acordo com uma série de indicadores relacionados a Monitoria Intensiva afim de monitorar intensivamente a qualidade do atendimento e tratamento do HIV a nivel das Unidades Sanitárias.</t>
  </si>
  <si>
    <t xml:space="preserve">Indicadores da Categoria 1: DPI   (Recolha Manual)</t>
  </si>
  <si>
    <t xml:space="preserve">Indicadores da Categoria 7 de TRATAMENTO PROFILÁCTICO PARA TB (TPT)  </t>
  </si>
  <si>
    <t xml:space="preserve">Indicadores da Categoria 11 de SEGUIMENTO E REFORÇO DE ADESÃO AO TARV</t>
  </si>
  <si>
    <t xml:space="preserve">Indicadores da Categoria 12 de RETENÇÃO AO TARV  </t>
  </si>
  <si>
    <t xml:space="preserve">Indicadores da Categoria 13 CARGA VIRAL (Pedido 1a Linha)</t>
  </si>
  <si>
    <t xml:space="preserve">Indicadores da Categoria 13 CARGA VIRAL (Pedido 2a Linha)</t>
  </si>
  <si>
    <t xml:space="preserve">Indicadores da Categoria 13 CARGA VIRAL (Pedido MG)</t>
  </si>
  <si>
    <t xml:space="preserve">Indicadores da Categoria 13 CARGA VIRAL (Resultado 1a Linha)</t>
  </si>
  <si>
    <t xml:space="preserve">Indicadores da Categoria 13 CARGA VIRAL (Resultado 2a Linha)</t>
  </si>
  <si>
    <t xml:space="preserve">Indicadores da Categoria 13 CARGA VIRAL (Resultado MG)</t>
  </si>
  <si>
    <t xml:space="preserve">Indicadores da Categoria 13 CARGA VIRAL (Pedido de CV e 3 Consultas APSS/PP)</t>
  </si>
  <si>
    <t xml:space="preserve">Novos Indicadores PEPFAR de Monitoria Intensiva de Carga Viral</t>
  </si>
  <si>
    <t xml:space="preserve">Indicadores da Categoria 14 Supressão Viral</t>
  </si>
  <si>
    <t xml:space="preserve">Indicadores da Categoria 15 MDS</t>
  </si>
  <si>
    <t xml:space="preserve">% de CE ao HIV que chegou a CCR e colheram o 1º PCR DNA para HIV
 (Próx-crianças esperadas)
1.1</t>
  </si>
  <si>
    <t xml:space="preserve">% de CE ao HIV  que colheu o  1º PCR DNA para HIV com &lt;2 meses de vida
1.2</t>
  </si>
  <si>
    <r>
      <rPr>
        <b val="true"/>
        <sz val="11"/>
        <rFont val="Calibri"/>
        <family val="2"/>
        <charset val="1"/>
      </rPr>
      <t xml:space="preserve">% de amostras de PCR enviadas para o laboratorio de referência até 7 dias depois de ter sido colhida. 
1.3
</t>
    </r>
    <r>
      <rPr>
        <b val="true"/>
        <sz val="11"/>
        <color rgb="FFFF0000"/>
        <rFont val="Calibri"/>
        <family val="2"/>
        <charset val="1"/>
      </rPr>
      <t xml:space="preserve">Este indicador não é avaliado em US's com POP para PCR</t>
    </r>
  </si>
  <si>
    <r>
      <rPr>
        <b val="true"/>
        <sz val="11"/>
        <rFont val="Calibri"/>
        <family val="2"/>
        <charset val="1"/>
      </rPr>
      <t xml:space="preserve">% de resultados de PCR+  entregues ao cuidador
</t>
    </r>
    <r>
      <rPr>
        <b val="true"/>
        <sz val="11"/>
        <color rgb="FF000000"/>
        <rFont val="Calibri"/>
        <family val="2"/>
        <charset val="1"/>
      </rPr>
      <t xml:space="preserve">1.5</t>
    </r>
  </si>
  <si>
    <t xml:space="preserve">% de CE com PCR+  que iniciaram TARV até 2 semanas depois do diagnóstico/entrega do resultado de PCR ao cuidador
1.6</t>
  </si>
  <si>
    <t xml:space="preserve">% de novos inícios TARV, elegíveis ao TPT e que iniciaram TPT
MI Categorias: 7.1, 7.3, 7.5</t>
  </si>
  <si>
    <t xml:space="preserve">% de novos inícios TARV, elegíveis ao TPT, que iniciaram e completaram TPT
MI Categorias: 7.2, 7.4, 7.6</t>
  </si>
  <si>
    <t xml:space="preserve">% de novos inícios TARV com consultas mensais de seguimento da adesão (segundo as normas)
MI Categorias: 11.1, 11.3, 11.5, 11.6</t>
  </si>
  <si>
    <t xml:space="preserve">% de utentes na 1ª Linha TARV que receberam uma CV&gt; 1000 cópias e tiveram 3 consultas de APSS/PP mensais para reforço da adesão (AMA)
MI Categorias: 11.2, 11.4, 11.7</t>
  </si>
  <si>
    <t xml:space="preserve">% de utentes que retornaram para a 1ª consulta clínica ou levantamento de ARVs até 33 dias depois do início do TARV
MI Categorias: 12.1, 12.5, 12.9</t>
  </si>
  <si>
    <t xml:space="preserve">% de utentes que tiveram no mínimo 3 consultas clínicas ou levantamento de ARVs mensais até 99 dias depois do início do TARV
MI Categorias: 12.2, 12.6, 12.10</t>
  </si>
  <si>
    <t xml:space="preserve">% de utentes na 1ª Linha TARV que tiveram consulta clínica no período de revisão, eram elegíveis ao pedido de CV e com registo de pedido de CV feito pelo clínico
MI Categorias: 13.1, 13.6, 13.7, 13.8</t>
  </si>
  <si>
    <t xml:space="preserve">% de utentes na 2ª Linha TARV que tiveram consulta clínica no período de revisão, eram elegíveis ao pedido de CV e com registo de pedido de CV feito pelo clínico
MI Categorias: 13.4, 13.13</t>
  </si>
  <si>
    <t xml:space="preserve">% de MG elegíveis a CV com registo de pedido de CV
MI Categorias: 13.15, 13.16</t>
  </si>
  <si>
    <t xml:space="preserve">% de utentes na 1ª Linha TARV que receberam resultado da CV entre o sexto e o nono mês após início do TARV ou mudança de regime
MI Categorias: 13.2, 13.9, 13.10, 13.11</t>
  </si>
  <si>
    <t xml:space="preserve">% de utentes na 2ª Linha TARV que receberam resultado da CV entre o sexto e o nono mês após início da  2ª Linha TARV
MI Categorias: 13.5, 13.14</t>
  </si>
  <si>
    <t xml:space="preserve">% de MG's que receberam resultado da CV até 33 dias depois pedido
MI Categorias: 13.17</t>
  </si>
  <si>
    <t xml:space="preserve">% de utentes na 1ª Linha TARV com registo de pedido de CV entre o 3º e o 4º mês após   último resultado de CV&gt;1000 cps e 3 sessões consecutivas de APSS/PP (AMA)
MI Categorias: 13.3, 13.12, 13.18</t>
  </si>
  <si>
    <t xml:space="preserve">Pacientes com segundo resultado de Carga Viral alto após sessões de APSS/PP</t>
  </si>
  <si>
    <t xml:space="preserve">Pacientes com segundo resultado de Carga Viral baixo após sessões de APSS/PP</t>
  </si>
  <si>
    <t xml:space="preserve">Pacientes que trocaram para segunda linha de TARV após segundo resultado alto de Carga Viral</t>
  </si>
  <si>
    <t xml:space="preserve">Mulheres Grávidas com segundo resultado de Carga Viral alto após sessões de APSS/PP</t>
  </si>
  <si>
    <t xml:space="preserve">Mulheres Grávidas com segundo resultado de Carga Viral baixo após sessões de APSS/PP</t>
  </si>
  <si>
    <t xml:space="preserve">Mulheres Grávidas que trocaram para segunda linha de TARV após segundo resultado alto de Carga Viral</t>
  </si>
  <si>
    <t xml:space="preserve">% de utentes em TARV com supressão viral (CV&lt;1000 Cps/ml)
MI Categoria 14: 14.1, 14.2, 14.3, 14.4, 14.5, 14.6, 14.7, 14.8</t>
  </si>
  <si>
    <t xml:space="preserve">% de pacientes elegíveis a MDS e que foram inscritos em MDS
MI Categoria 15.13</t>
  </si>
  <si>
    <t xml:space="preserve">% de utentes que foram suspensos do MDS após perda de critérios (CV&gt;1000 cps)
MI Categorias: 15.14</t>
  </si>
  <si>
    <t xml:space="preserve">% de utentes inscritos em MDS em TARV há mais de 21 meses, que conhecem o seu resultado de CV de seguimento
MI Categoria 15.15</t>
  </si>
  <si>
    <t xml:space="preserve">% de utentes inscritos em MDS com supressão viral (CV&lt;1000 Cps/ml)
MI Categorias: 15.16</t>
  </si>
  <si>
    <t xml:space="preserve">Data de Recolha de Dados</t>
  </si>
  <si>
    <t xml:space="preserve">US</t>
  </si>
  <si>
    <t xml:space="preserve">DATIM Code</t>
  </si>
  <si>
    <r>
      <rPr>
        <b val="true"/>
        <sz val="10"/>
        <rFont val="Calibri"/>
        <family val="2"/>
        <charset val="1"/>
      </rPr>
      <t xml:space="preserve">Denominador: 
</t>
    </r>
    <r>
      <rPr>
        <sz val="10"/>
        <rFont val="Calibri"/>
        <family val="2"/>
        <charset val="1"/>
      </rPr>
      <t xml:space="preserve">Número de MG HIV+ inscritas na CPN há seis meses (recuar 6 meses do mês de revisão). 
</t>
    </r>
    <r>
      <rPr>
        <b val="true"/>
        <sz val="10"/>
        <rFont val="Calibri"/>
        <family val="2"/>
        <charset val="1"/>
      </rPr>
      <t xml:space="preserve">NOTA: </t>
    </r>
    <r>
      <rPr>
        <sz val="10"/>
        <rFont val="Calibri"/>
        <family val="2"/>
        <charset val="1"/>
      </rPr>
      <t xml:space="preserve">Somar os dados das linhas 24 e 26, isto é, MG HIV+ a entrada na CPN e MG testadas HIV+ na CPN.
</t>
    </r>
    <r>
      <rPr>
        <b val="true"/>
        <sz val="10"/>
        <rFont val="Calibri"/>
        <family val="2"/>
        <charset val="1"/>
      </rPr>
      <t xml:space="preserve">Fonte:</t>
    </r>
    <r>
      <rPr>
        <sz val="10"/>
        <rFont val="Calibri"/>
        <family val="2"/>
        <charset val="1"/>
      </rPr>
      <t xml:space="preserve"> Resumo Mensal da US-SMI-CPN do mês de avaliação.</t>
    </r>
  </si>
  <si>
    <r>
      <rPr>
        <b val="true"/>
        <sz val="10"/>
        <rFont val="Calibri"/>
        <family val="2"/>
        <charset val="1"/>
      </rPr>
      <t xml:space="preserve">Numerador: 
</t>
    </r>
    <r>
      <rPr>
        <sz val="10"/>
        <rFont val="Calibri"/>
        <family val="2"/>
        <charset val="1"/>
      </rPr>
      <t xml:space="preserve">Número de CE ao HIV que colheram o 1º PCR, no mês de avaliação.
</t>
    </r>
    <r>
      <rPr>
        <b val="true"/>
        <sz val="10"/>
        <rFont val="Calibri"/>
        <family val="2"/>
        <charset val="1"/>
      </rPr>
      <t xml:space="preserve">Fonte: </t>
    </r>
    <r>
      <rPr>
        <sz val="10"/>
        <rFont val="Calibri"/>
        <family val="2"/>
        <charset val="1"/>
      </rPr>
      <t xml:space="preserve">Livro de Registo de Colheita de PCR</t>
    </r>
  </si>
  <si>
    <r>
      <rPr>
        <b val="true"/>
        <sz val="10"/>
        <rFont val="Calibri"/>
        <family val="2"/>
        <charset val="1"/>
      </rPr>
      <t xml:space="preserve">Denominador: 
</t>
    </r>
    <r>
      <rPr>
        <sz val="10"/>
        <rFont val="Calibri"/>
        <family val="2"/>
        <charset val="1"/>
      </rPr>
      <t xml:space="preserve">Número de CE ao HIV que colheram o 1º PCR no mês de revisão.
</t>
    </r>
    <r>
      <rPr>
        <b val="true"/>
        <sz val="10"/>
        <rFont val="Calibri"/>
        <family val="2"/>
        <charset val="1"/>
      </rPr>
      <t xml:space="preserve">
Fonte: </t>
    </r>
    <r>
      <rPr>
        <sz val="10"/>
        <rFont val="Calibri"/>
        <family val="2"/>
        <charset val="1"/>
      </rPr>
      <t xml:space="preserve">Livro de Registo de Colheita de PCR</t>
    </r>
  </si>
  <si>
    <r>
      <rPr>
        <b val="true"/>
        <sz val="10"/>
        <rFont val="Calibri"/>
        <family val="2"/>
        <charset val="1"/>
      </rPr>
      <t xml:space="preserve">Numerador: 
</t>
    </r>
    <r>
      <rPr>
        <sz val="10"/>
        <rFont val="Calibri"/>
        <family val="2"/>
        <charset val="1"/>
      </rPr>
      <t xml:space="preserve">Número de CE ao HIV que colheram o 1º PCR com &lt; 2 meses de vida no mês de revisão.
</t>
    </r>
    <r>
      <rPr>
        <b val="true"/>
        <sz val="10"/>
        <rFont val="Calibri"/>
        <family val="2"/>
        <charset val="1"/>
      </rPr>
      <t xml:space="preserve">Fonte:</t>
    </r>
    <r>
      <rPr>
        <sz val="10"/>
        <rFont val="Calibri"/>
        <family val="2"/>
        <charset val="1"/>
      </rPr>
      <t xml:space="preserve"> Livro de Registo de Colheita de PCR</t>
    </r>
  </si>
  <si>
    <r>
      <rPr>
        <b val="true"/>
        <sz val="10"/>
        <rFont val="Calibri"/>
        <family val="2"/>
        <charset val="1"/>
      </rPr>
      <t xml:space="preserve">Denominador: 
</t>
    </r>
    <r>
      <rPr>
        <sz val="10"/>
        <rFont val="Calibri"/>
        <family val="2"/>
        <charset val="1"/>
      </rPr>
      <t xml:space="preserve">Número de CE ao HIV que colheram amostra de PCR, no mês de revisão.
</t>
    </r>
    <r>
      <rPr>
        <b val="true"/>
        <sz val="10"/>
        <rFont val="Calibri"/>
        <family val="2"/>
        <charset val="1"/>
      </rPr>
      <t xml:space="preserve">Nota:</t>
    </r>
    <r>
      <rPr>
        <sz val="10"/>
        <rFont val="Calibri"/>
        <family val="2"/>
        <charset val="1"/>
      </rPr>
      <t xml:space="preserve">  Não importa a idade da criança. Contar o total de todas colheitas de PCR (1ª Colheitas + Colheitas de Confirmação + Colheitas Seguintes) do mês de revisão.
</t>
    </r>
    <r>
      <rPr>
        <b val="true"/>
        <sz val="10"/>
        <rFont val="Calibri"/>
        <family val="2"/>
        <charset val="1"/>
      </rPr>
      <t xml:space="preserve">Fonte:</t>
    </r>
    <r>
      <rPr>
        <sz val="10"/>
        <rFont val="Calibri"/>
        <family val="2"/>
        <charset val="1"/>
      </rPr>
      <t xml:space="preserve"> Livro de Registo de Colheita de PCR</t>
    </r>
  </si>
  <si>
    <r>
      <rPr>
        <b val="true"/>
        <sz val="10"/>
        <rFont val="Calibri"/>
        <family val="2"/>
        <charset val="1"/>
      </rPr>
      <t xml:space="preserve">Numerador:
</t>
    </r>
    <r>
      <rPr>
        <sz val="10"/>
        <rFont val="Calibri"/>
        <family val="2"/>
        <charset val="1"/>
      </rPr>
      <t xml:space="preserve">Número de amostras de PCR colhidas no mês de revisão e enviadas ao Laboratório até 7 dias (depois da colheita).
</t>
    </r>
    <r>
      <rPr>
        <b val="true"/>
        <sz val="10"/>
        <rFont val="Calibri"/>
        <family val="2"/>
        <charset val="1"/>
      </rPr>
      <t xml:space="preserve">Fonte:</t>
    </r>
    <r>
      <rPr>
        <sz val="10"/>
        <rFont val="Calibri"/>
        <family val="2"/>
        <charset val="1"/>
      </rPr>
      <t xml:space="preserve"> Livro de Registo de Colheita de PCR</t>
    </r>
  </si>
  <si>
    <r>
      <rPr>
        <b val="true"/>
        <sz val="10"/>
        <rFont val="Calibri"/>
        <family val="2"/>
        <charset val="1"/>
      </rPr>
      <t xml:space="preserve">Denominador: 
</t>
    </r>
    <r>
      <rPr>
        <sz val="10"/>
        <rFont val="Calibri"/>
        <family val="2"/>
        <charset val="1"/>
      </rPr>
      <t xml:space="preserve">Número de resultados de PCR+ do mês de revisão.
</t>
    </r>
    <r>
      <rPr>
        <b val="true"/>
        <sz val="10"/>
        <rFont val="Calibri"/>
        <family val="2"/>
        <charset val="1"/>
      </rPr>
      <t xml:space="preserve">Fonte:</t>
    </r>
    <r>
      <rPr>
        <sz val="10"/>
        <rFont val="Calibri"/>
        <family val="2"/>
        <charset val="1"/>
      </rPr>
      <t xml:space="preserve"> Livro de Registo de Colheita de PCR  </t>
    </r>
  </si>
  <si>
    <r>
      <rPr>
        <b val="true"/>
        <sz val="10"/>
        <rFont val="Calibri"/>
        <family val="2"/>
        <charset val="1"/>
      </rPr>
      <t xml:space="preserve">Numerador: 
</t>
    </r>
    <r>
      <rPr>
        <sz val="10"/>
        <rFont val="Calibri"/>
        <family val="2"/>
        <charset val="1"/>
      </rPr>
      <t xml:space="preserve">Número de PCR+ do mês de revisão e que foram entregues aos cuidadores.
</t>
    </r>
    <r>
      <rPr>
        <b val="true"/>
        <sz val="10"/>
        <rFont val="Calibri"/>
        <family val="2"/>
        <charset val="1"/>
      </rPr>
      <t xml:space="preserve">
Fonte:</t>
    </r>
    <r>
      <rPr>
        <sz val="10"/>
        <rFont val="Calibri"/>
        <family val="2"/>
        <charset val="1"/>
      </rPr>
      <t xml:space="preserve"> Livro de Registo de Colheita de PCR  </t>
    </r>
  </si>
  <si>
    <r>
      <rPr>
        <b val="true"/>
        <sz val="10"/>
        <rFont val="Calibri"/>
        <family val="2"/>
        <charset val="1"/>
      </rPr>
      <t xml:space="preserve">Denominador:
</t>
    </r>
    <r>
      <rPr>
        <sz val="10"/>
        <rFont val="Calibri"/>
        <family val="2"/>
        <charset val="1"/>
      </rPr>
      <t xml:space="preserve">Número de PCR+ do mês em revisão e que foram entregues aos cuidadores.
</t>
    </r>
    <r>
      <rPr>
        <b val="true"/>
        <sz val="10"/>
        <rFont val="Calibri"/>
        <family val="2"/>
        <charset val="1"/>
      </rPr>
      <t xml:space="preserve">
Fonte: </t>
    </r>
    <r>
      <rPr>
        <sz val="10"/>
        <rFont val="Calibri"/>
        <family val="2"/>
        <charset val="1"/>
      </rPr>
      <t xml:space="preserve">Livro de Registo de Colheita de PCR  
</t>
    </r>
    <r>
      <rPr>
        <b val="true"/>
        <sz val="10"/>
        <rFont val="Calibri"/>
        <family val="2"/>
        <charset val="1"/>
      </rPr>
      <t xml:space="preserve"> 
</t>
    </r>
  </si>
  <si>
    <r>
      <rPr>
        <b val="true"/>
        <sz val="10"/>
        <rFont val="Calibri"/>
        <family val="2"/>
        <charset val="1"/>
      </rPr>
      <t xml:space="preserve">Numerador:
</t>
    </r>
    <r>
      <rPr>
        <sz val="10"/>
        <rFont val="Calibri"/>
        <family val="2"/>
        <charset val="1"/>
      </rPr>
      <t xml:space="preserve">Número de CE com PCR+ no mês de revisão e que iniciaram TARV  dentro de 15 dias (depois do cuidador ter recebido o resultado do PCR+). 
</t>
    </r>
    <r>
      <rPr>
        <b val="true"/>
        <sz val="10"/>
        <rFont val="Calibri"/>
        <family val="2"/>
        <charset val="1"/>
      </rPr>
      <t xml:space="preserve">Fonte:</t>
    </r>
    <r>
      <rPr>
        <sz val="10"/>
        <rFont val="Calibri"/>
        <family val="2"/>
        <charset val="1"/>
      </rPr>
      <t xml:space="preserve"> Livro de Registo de Colheita de PCR  
 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</si>
  <si>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novos inícios TARV há 1 mês (mês anterior a recolha de dados) e que eram elegíveis ao TPT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</si>
  <si>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novos inícios TARV há 1 mês (mês anterior a recolha de dados) e que eram elegíveis ao TPT e que iniciaram TPT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</si>
  <si>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novos inícios TARV que eram elegiveis ao TPT e que iniciaram TPT há 7 meses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</si>
  <si>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novos inícios TARV que eram elegiveis ao TPT, que iniciaram TPT há 7 meses e que completaram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</si>
  <si>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novos inícios TARV há 4 meses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</si>
  <si>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novos inícios TARV há 4 meses e que tiveram 3 consultas mensais de seguimento de adesão (após início do TARV)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</si>
  <si>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novos inícios TARV há 4 meses, com &lt;2 anos de idade e que tiveram consultas mensais de seguimento da adesão (após início TARV)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</si>
  <si>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na 1a linha TARV que receberam uma CV &gt; 1000 cópias há 4 meses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</si>
  <si>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na 1a linha TARV, que receberam uma CV&gt; 1000 cópias há 4 meses e tiveram 3 consultas de APSS/PP mensais para reforço de adesão (AMA)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</si>
  <si>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que iniciaram TARV no período de inclusão (2 meses anteriores ao mês de recolha de dados)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</si>
  <si>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que iniciaram TARV no período de inclusão e que retornaram para 1a consulta clínica ou levantamento de ARVs até 33 dias depois do início do TARV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</si>
  <si>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que iniciaram TARV no período de inclusão (4 meses anteriores ao mês de recolha de dados)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</si>
  <si>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que iniciaram TARV no período de inclusão e que tiveram no mínimo 3 consultas clínicas/levantamentos de ARVs mensais até 99 dias depois do início do TARV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</si>
  <si>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na 1a Linha TARV que tiveram consulta clínica no período de revisão e que eram elegíveis ao pedido de CV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</si>
  <si>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na 1a Linha TARV que tiveram consulta clínica no período de revisão, que eram elegíveis ao pedido de CV e com registo de pedido de CV feito pelo clínico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</si>
  <si>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na 2ª Linha TARV que tiveram consulta clínica no período de revisão e que eram elegíveis ao pedido de CV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</si>
  <si>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na 2ª Linha TARV que tiveram consulta clínica no período de revisão, que eram elegíveis ao pedido de CV e com registo de pedido de CV feito pelo clínico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</si>
  <si>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MG elegíveis a CV (MG que iniciaram TARV há 4 meses na CPN)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</si>
  <si>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MG elegíveis a CV com registo de pedido de CV feito pelo clínico (MG que iniciaram TARV há 4 meses na CPN)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</si>
  <si>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MG elegíveis a CV (MG em TARV a entrada na CPN, no mês anterior a recolha de dados)</t>
    </r>
  </si>
  <si>
    <r>
      <rPr>
        <b val="true"/>
        <sz val="10"/>
        <rFont val="Calibri"/>
        <family val="2"/>
        <charset val="1"/>
      </rPr>
      <t xml:space="preserve">Numerador</t>
    </r>
    <r>
      <rPr>
        <sz val="10"/>
        <rFont val="Calibri"/>
        <family val="2"/>
        <charset val="1"/>
      </rPr>
      <t xml:space="preserve"> 
Número de MG elegíveis a CV com registo de pedido de CV feito pelo clínico na primeira CPN (MG em TARV a entrada na CPN, no mês anterior a recolha de dados)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</si>
  <si>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que iniciaram a 1ª Linha de TARV ou novo regime da 1ª Linha há 9 meses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</si>
  <si>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que iniciaram a 1ª Linha de TARV ou novo regime da 1ª Linha há 9 meses e que receberam o resultado da CV entre o sexto e o nono mês após início do TARV ou mudança de regime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</si>
  <si>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que iniciaram a 2ª Linha TARV há 9 meses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</si>
  <si>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que iniciaram a 2ª linha de TARV há 9 meses e que receberam o resultado da CV entre o sexto e o nono mês após início da 2ª linha 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</si>
  <si>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MG elegíveis a CV com registo de pedido de CV (MG's que iniciaram TARV na CPN) e MG's elegíveis a CV com registo de pedido de CV na primeira CPN (MG em TARV a entrada na CPN)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</si>
  <si>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MG que receberam o resultado da Carga Viral até 33 dias depois do pedido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</si>
  <si>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na 1ª linha de TARV que receberam CV &gt; 1000 cps há 4 meses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</si>
  <si>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na 1ª linha de TARV, que receberam CV&gt;1000 cps há 4 meses e com registo de pedido de CV entre o 3º e o 4º mês após 3 sessões consecutivas de APSS/PP (AMA)</t>
    </r>
  </si>
  <si>
    <r>
      <rPr>
        <b val="true"/>
        <sz val="10"/>
        <color rgb="FF000000"/>
        <rFont val="Calibri"/>
        <family val="2"/>
        <charset val="1"/>
      </rPr>
      <t xml:space="preserve">Denominador
</t>
    </r>
    <r>
      <rPr>
        <sz val="10"/>
        <color rgb="FF000000"/>
        <rFont val="Calibri"/>
        <family val="2"/>
        <charset val="1"/>
      </rPr>
      <t xml:space="preserve">Número de pacientes na 1a Linha de TARV que receberam 3 sessões consecutivas de APSS / PP após primeiro resultado acima de 1000 cópias </t>
    </r>
    <r>
      <rPr>
        <sz val="10"/>
        <rFont val="Calibri"/>
        <family val="2"/>
        <charset val="1"/>
      </rPr>
      <t xml:space="preserve">5 meses</t>
    </r>
    <r>
      <rPr>
        <sz val="10"/>
        <color rgb="FF000000"/>
        <rFont val="Calibri"/>
        <family val="2"/>
        <charset val="1"/>
      </rPr>
      <t xml:space="preserve"> atrás e com pedido de segunda carga viral registado.</t>
    </r>
  </si>
  <si>
    <r>
      <rPr>
        <b val="true"/>
        <sz val="10"/>
        <color rgb="FF00000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pacientes no na 1a Linha de TARV que receberam 3 sessões consecutivas de APSS/PP após primeiro resultado acima de 1000 cópias 5 meses atrás, com</t>
    </r>
    <r>
      <rPr>
        <sz val="10"/>
        <color rgb="FF000000"/>
        <rFont val="Calibri"/>
        <family val="2"/>
        <charset val="1"/>
      </rPr>
      <t xml:space="preserve"> pedido de segunda carga viral registado e segundo resultado de carga viral acima de 1000 cópias</t>
    </r>
  </si>
  <si>
    <r>
      <rPr>
        <b val="true"/>
        <sz val="10"/>
        <color rgb="FF000000"/>
        <rFont val="Calibri"/>
        <family val="2"/>
        <charset val="1"/>
      </rPr>
      <t xml:space="preserve">Denominador
</t>
    </r>
    <r>
      <rPr>
        <sz val="10"/>
        <color rgb="FF000000"/>
        <rFont val="Calibri"/>
        <family val="2"/>
        <charset val="1"/>
      </rPr>
      <t xml:space="preserve">Número de pacientes na 1a Linha de TARV que receberam 3 sessões consecutivas de APSS / PP após primeiro resultado acima de 1000 cópias </t>
    </r>
    <r>
      <rPr>
        <sz val="10"/>
        <rFont val="Calibri"/>
        <family val="2"/>
        <charset val="1"/>
      </rPr>
      <t xml:space="preserve">5 meses </t>
    </r>
    <r>
      <rPr>
        <sz val="10"/>
        <color rgb="FF000000"/>
        <rFont val="Calibri"/>
        <family val="2"/>
        <charset val="1"/>
      </rPr>
      <t xml:space="preserve">atrás e com pedido de segunda carga viral registado.</t>
    </r>
  </si>
  <si>
    <r>
      <rPr>
        <b val="true"/>
        <sz val="10"/>
        <color rgb="FF000000"/>
        <rFont val="Calibri"/>
        <family val="2"/>
        <charset val="1"/>
      </rPr>
      <t xml:space="preserve">Numerador
</t>
    </r>
    <r>
      <rPr>
        <sz val="10"/>
        <color rgb="FF000000"/>
        <rFont val="Calibri"/>
        <family val="2"/>
        <charset val="1"/>
      </rPr>
      <t xml:space="preserve">Número de pacientes na 1a Linha de TARV que receberam 3 sessões consecutivas de APSS/PP após primeiro resultado acima de 1000 cópias </t>
    </r>
    <r>
      <rPr>
        <sz val="10"/>
        <rFont val="Calibri"/>
        <family val="2"/>
        <charset val="1"/>
      </rPr>
      <t xml:space="preserve">5 meses </t>
    </r>
    <r>
      <rPr>
        <sz val="10"/>
        <color rgb="FF000000"/>
        <rFont val="Calibri"/>
        <family val="2"/>
        <charset val="1"/>
      </rPr>
      <t xml:space="preserve">atrás, com pedido de segunda carga viral registado e segundo resultado de carga viral abaixo de 1000 cópias</t>
    </r>
  </si>
  <si>
    <r>
      <rPr>
        <b val="true"/>
        <sz val="10"/>
        <color rgb="FF000000"/>
        <rFont val="Calibri"/>
        <family val="2"/>
        <charset val="1"/>
      </rPr>
      <t xml:space="preserve">Denominador
</t>
    </r>
    <r>
      <rPr>
        <sz val="10"/>
        <color rgb="FF000000"/>
        <rFont val="Calibri"/>
        <family val="2"/>
        <charset val="1"/>
      </rPr>
      <t xml:space="preserve">Número de pacientes na primeira linha de TARV que receberam 3 sessões consecutivas de APSS/PP após primeiro resultado acima de 1000 cópias 12 meses atrás, com pedido de segunda carga viral registado e resultado de segunda carga viral acima de 1000 cópias.</t>
    </r>
  </si>
  <si>
    <r>
      <rPr>
        <b val="true"/>
        <sz val="10"/>
        <color rgb="FF000000"/>
        <rFont val="Calibri"/>
        <family val="2"/>
        <charset val="1"/>
      </rPr>
      <t xml:space="preserve">Numerador
</t>
    </r>
    <r>
      <rPr>
        <sz val="10"/>
        <color rgb="FF000000"/>
        <rFont val="Calibri"/>
        <family val="2"/>
        <charset val="1"/>
      </rPr>
      <t xml:space="preserve">Número de pacientes  na 1a Linha TARV que receberam 3 sessões consecutivas de APSS/PP após o primeiro resultado acima de 1000 cópias 12 meses atrás, com segundo resultado acima de 1000 cópias e que mudaram para a segunda linha de TARV.</t>
    </r>
  </si>
  <si>
    <r>
      <rPr>
        <b val="true"/>
        <sz val="10"/>
        <color rgb="FF000000"/>
        <rFont val="Calibri"/>
        <family val="2"/>
        <charset val="1"/>
      </rPr>
      <t xml:space="preserve">Denominador
</t>
    </r>
    <r>
      <rPr>
        <sz val="10"/>
        <color rgb="FF000000"/>
        <rFont val="Calibri"/>
        <family val="2"/>
        <charset val="1"/>
      </rPr>
      <t xml:space="preserve">Número de MG na 1a Linha de TARV que receberam 3 sessões consecutivas de APSS / PP após primeiro resultado acima de 1000 cópias </t>
    </r>
    <r>
      <rPr>
        <sz val="10"/>
        <rFont val="Calibri"/>
        <family val="2"/>
        <charset val="1"/>
      </rPr>
      <t xml:space="preserve">5 meses</t>
    </r>
    <r>
      <rPr>
        <sz val="10"/>
        <color rgb="FF000000"/>
        <rFont val="Calibri"/>
        <family val="2"/>
        <charset val="1"/>
      </rPr>
      <t xml:space="preserve"> atrás e com pedido de segunda carga viral registado.</t>
    </r>
  </si>
  <si>
    <r>
      <rPr>
        <b val="true"/>
        <sz val="10"/>
        <color rgb="FF000000"/>
        <rFont val="Calibri"/>
        <family val="2"/>
        <charset val="1"/>
      </rPr>
      <t xml:space="preserve">Numerador
</t>
    </r>
    <r>
      <rPr>
        <sz val="10"/>
        <color rgb="FF000000"/>
        <rFont val="Calibri"/>
        <family val="2"/>
        <charset val="1"/>
      </rPr>
      <t xml:space="preserve">Número de MG no na 1a Linha de TARV que receberam 3 sessões consecutivas de APSS/PP após primeiro resultado acima de 1000 cópias </t>
    </r>
    <r>
      <rPr>
        <sz val="10"/>
        <rFont val="Calibri"/>
        <family val="2"/>
        <charset val="1"/>
      </rPr>
      <t xml:space="preserve">5 meses</t>
    </r>
    <r>
      <rPr>
        <sz val="10"/>
        <color rgb="FF000000"/>
        <rFont val="Calibri"/>
        <family val="2"/>
        <charset val="1"/>
      </rPr>
      <t xml:space="preserve"> atrás, com pedido de segunda carga viral registado e segundo resultado de carga viral acima de 1000 cópias</t>
    </r>
  </si>
  <si>
    <r>
      <rPr>
        <b val="true"/>
        <sz val="10"/>
        <color rgb="FF000000"/>
        <rFont val="Calibri"/>
        <family val="2"/>
        <charset val="1"/>
      </rPr>
      <t xml:space="preserve">Numerador
</t>
    </r>
    <r>
      <rPr>
        <sz val="10"/>
        <color rgb="FF000000"/>
        <rFont val="Calibri"/>
        <family val="2"/>
        <charset val="1"/>
      </rPr>
      <t xml:space="preserve">Número de MG no na 1a Linha de TARV que receberam 3 sessões consecutivas de APSS/PP após primeiro resultado acima de 1000 cópias </t>
    </r>
    <r>
      <rPr>
        <sz val="10"/>
        <rFont val="Calibri"/>
        <family val="2"/>
        <charset val="1"/>
      </rPr>
      <t xml:space="preserve">5 meses</t>
    </r>
    <r>
      <rPr>
        <sz val="10"/>
        <color rgb="FF000000"/>
        <rFont val="Calibri"/>
        <family val="2"/>
        <charset val="1"/>
      </rPr>
      <t xml:space="preserve"> atrás, com pedido de segunda carga viral registado e segundo resultado de carga viral abaixo de 1000 cópias</t>
    </r>
  </si>
  <si>
    <r>
      <rPr>
        <b val="true"/>
        <sz val="10"/>
        <color rgb="FF000000"/>
        <rFont val="Calibri"/>
        <family val="2"/>
        <charset val="1"/>
      </rPr>
      <t xml:space="preserve">Denominador
</t>
    </r>
    <r>
      <rPr>
        <sz val="10"/>
        <color rgb="FF000000"/>
        <rFont val="Calibri"/>
        <family val="2"/>
        <charset val="1"/>
      </rPr>
      <t xml:space="preserve">Número de MG na primeira linha de TARV que receberam 3 sessões consecutivas de APSS/PP após primeiro resultado acima de 1000 cópias 12 meses atrás, com pedido de segunda carga viral registado e resultado de segunda carga viral acima de 1000 cópias.
</t>
    </r>
  </si>
  <si>
    <r>
      <rPr>
        <b val="true"/>
        <sz val="10"/>
        <color rgb="FF000000"/>
        <rFont val="Calibri"/>
        <family val="2"/>
        <charset val="1"/>
      </rPr>
      <t xml:space="preserve">Numerador
</t>
    </r>
    <r>
      <rPr>
        <sz val="10"/>
        <color rgb="FF000000"/>
        <rFont val="Calibri"/>
        <family val="2"/>
        <charset val="1"/>
      </rPr>
      <t xml:space="preserve">Número de MG na 1a Linha TARV que receberam 3 sessões consecutivas de APSS/PP após o primeiro resultado acima de 1000 cópias 12 meses atrás, com segundo resultado acima de 1000 cópias e que mudaram para a segunda linha de TARV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</si>
  <si>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em TARV com resultado de CV documentado nos registos médicos ou de laboratório/LIS nos últimos 12 meses</t>
    </r>
  </si>
  <si>
    <r>
      <rPr>
        <b val="true"/>
        <sz val="10"/>
        <rFont val="Calibri"/>
        <family val="2"/>
        <charset val="1"/>
      </rPr>
      <t xml:space="preserve">Numerador</t>
    </r>
    <r>
      <rPr>
        <sz val="10"/>
        <rFont val="Calibri"/>
        <family val="2"/>
        <charset val="1"/>
      </rPr>
      <t xml:space="preserve"> 
Número de utentes em TARV com resultado de CV suprimido (&lt;1000 cópias/ml) documentado nos regist</t>
    </r>
    <r>
      <rPr>
        <b val="true"/>
        <sz val="10"/>
        <color rgb="FFFF0000"/>
        <rFont val="Calibri"/>
        <family val="2"/>
        <charset val="1"/>
      </rPr>
      <t xml:space="preserve">r</t>
    </r>
    <r>
      <rPr>
        <sz val="10"/>
        <rFont val="Calibri"/>
        <family val="2"/>
        <charset val="1"/>
      </rPr>
      <t xml:space="preserve">os médicos ou laboratoriais/LIS nos últimos 12 meses.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</si>
  <si>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pacientes elegíveis a MDS para pacientes estáveis que tiveram consulta no período de avaliação (mês anterior a recolha de dados)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</si>
  <si>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pacientes elegíveis a MDS para pacientes estáveis que tiveram consulta no período de avaliação e que nessa mesma consulta foram inscritos em pelos menos um MDS para paciente estável (GAAC, DT, DS, FR, Dispensa Descentralizada (FARMAC/FARMACIA PRIVADA), Dispensa Comunitária) 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</si>
  <si>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inscritos em MDS para pacientes estáveis que tiveram consulta no período de avaliação e receberam resultado de CV&gt;1000 cps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</si>
  <si>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inscritos em MDS para pacientes estáveis que tiveram consulta no período de avaliação onde receberam resultado de CV&gt;1000 cps e foram suspensos do MDS nessa mesma consulta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</si>
  <si>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em TARV atendidos no período de avaliação, que estejam em TARV há mais de 21 meses, que estejam inscritos em MDS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</si>
  <si>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em TARV há mais de 21 meses atendidos no período em análise, que estejam inscritos em MDS e que tenham um resultado de CV 12 a 18 meses depois do último resultado que tenha sido abaixo de 1000 cps</t>
    </r>
  </si>
  <si>
    <r>
      <rPr>
        <b val="true"/>
        <sz val="10"/>
        <rFont val="Calibri"/>
        <family val="2"/>
        <charset val="1"/>
      </rPr>
      <t xml:space="preserve">Denominador 
</t>
    </r>
    <r>
      <rPr>
        <sz val="10"/>
        <rFont val="Calibri"/>
        <family val="2"/>
        <charset val="1"/>
      </rPr>
      <t xml:space="preserve">Número de utentes em MDS para </t>
    </r>
    <r>
      <rPr>
        <b val="true"/>
        <sz val="10"/>
        <rFont val="Calibri"/>
        <family val="2"/>
        <charset val="1"/>
      </rPr>
      <t xml:space="preserve">para</t>
    </r>
    <r>
      <rPr>
        <sz val="10"/>
        <rFont val="Calibri"/>
        <family val="2"/>
        <charset val="1"/>
      </rPr>
      <t xml:space="preserve"> utentes estáveis em TARV com resultado de CV documentado nos registos médicos ou de laboratório/LIS nos últimos 12 meses</t>
    </r>
  </si>
  <si>
    <r>
      <rPr>
        <b val="true"/>
        <sz val="10"/>
        <rFont val="Calibri"/>
        <family val="2"/>
        <charset val="1"/>
      </rPr>
      <t xml:space="preserve">Numerador
</t>
    </r>
    <r>
      <rPr>
        <sz val="10"/>
        <rFont val="Calibri"/>
        <family val="2"/>
        <charset val="1"/>
      </rPr>
      <t xml:space="preserve">Número de utentes em MDS para para utentes estáveis em TARV com resultado de CV suprimido (&lt;1000 cópias/ml) documentado nos registros médicos ou laboratoriais/LIS nos últimos 12 meses.</t>
    </r>
  </si>
  <si>
    <t xml:space="preserve">Total</t>
  </si>
  <si>
    <t xml:space="preserve">Adultos (&gt;=15)
  7.1</t>
  </si>
  <si>
    <t xml:space="preserve">Crianças (1-14) 
   7.3</t>
  </si>
  <si>
    <t xml:space="preserve">Mulher Grávida
  7.5</t>
  </si>
  <si>
    <t xml:space="preserve">Crianças (1-14) 
  7.3</t>
  </si>
  <si>
    <t xml:space="preserve">Adultos (&gt;=15)
         7.2</t>
  </si>
  <si>
    <t xml:space="preserve">Crianças (1-14) 
           7.4</t>
  </si>
  <si>
    <t xml:space="preserve">Mulher Grávida
          7.6</t>
  </si>
  <si>
    <t xml:space="preserve">Adultos (&gt;=15)
  11.1</t>
  </si>
  <si>
    <t xml:space="preserve">Mulher Grávida
  11.3</t>
  </si>
  <si>
    <t xml:space="preserve">Crianças (2-14) 
   11.5</t>
  </si>
  <si>
    <t xml:space="preserve">Crianças (&lt;2) 
   11.6</t>
  </si>
  <si>
    <t xml:space="preserve">Adultos (&gt;=15)
 11.2</t>
  </si>
  <si>
    <t xml:space="preserve">Crianças (0-14) 
   11.7</t>
  </si>
  <si>
    <t xml:space="preserve">Mulher Grávida
 11.4</t>
  </si>
  <si>
    <t xml:space="preserve">Adultos (&gt;=15)
  12.1</t>
  </si>
  <si>
    <t xml:space="preserve">Crianças (0-14) 
   12.5</t>
  </si>
  <si>
    <t xml:space="preserve">Mulher Grávida
  12.9</t>
  </si>
  <si>
    <t xml:space="preserve">Adultos (&gt;=15)
   12.2</t>
  </si>
  <si>
    <t xml:space="preserve">Crianças (0-14) 
 12.6</t>
  </si>
  <si>
    <t xml:space="preserve">Mulher Grávida
 12.10</t>
  </si>
  <si>
    <t xml:space="preserve">Adultos (&gt;=15)
  13.1</t>
  </si>
  <si>
    <t xml:space="preserve">Crianças (0-4) 
   13.6</t>
  </si>
  <si>
    <t xml:space="preserve">Crianças (5-9) 
   13.7</t>
  </si>
  <si>
    <t xml:space="preserve">Crianças (10-14) 
   13.8</t>
  </si>
  <si>
    <t xml:space="preserve">Adultos (&gt;=15)
  13.4</t>
  </si>
  <si>
    <t xml:space="preserve">Crianças (2-14) 
   13.13</t>
  </si>
  <si>
    <t xml:space="preserve">Mulheres Grávidas
13.15</t>
  </si>
  <si>
    <t xml:space="preserve">Mulheres Grávidas
13.16</t>
  </si>
  <si>
    <t xml:space="preserve">Adultos (&gt;=15)
  13.2</t>
  </si>
  <si>
    <t xml:space="preserve">Crianças (0-4) 
   13.9</t>
  </si>
  <si>
    <t xml:space="preserve">Crianças (5-9) 
   13.10</t>
  </si>
  <si>
    <t xml:space="preserve">Crianças (10-14) 
   13.11</t>
  </si>
  <si>
    <t xml:space="preserve">Adultos (&gt;=15)
  13.5</t>
  </si>
  <si>
    <t xml:space="preserve">Crianças (2-14) 
   13.14</t>
  </si>
  <si>
    <t xml:space="preserve">Mulheres Grávidas
13.17</t>
  </si>
  <si>
    <t xml:space="preserve">Adultos (&gt;=15)
 13.3</t>
  </si>
  <si>
    <t xml:space="preserve">Crianças (0-14) 
   13.12</t>
  </si>
  <si>
    <t xml:space="preserve">Mulher Grávida
 13.18</t>
  </si>
  <si>
    <t xml:space="preserve">0-4</t>
  </si>
  <si>
    <t xml:space="preserve">5-9</t>
  </si>
  <si>
    <t xml:space="preserve">10-14</t>
  </si>
  <si>
    <t xml:space="preserve">&gt;=15 </t>
  </si>
  <si>
    <t xml:space="preserve">Total Denominador</t>
  </si>
  <si>
    <t xml:space="preserve">Crianças (&lt;1 ano)
14.1</t>
  </si>
  <si>
    <t xml:space="preserve">Crianças (1-4 anos)
14.2</t>
  </si>
  <si>
    <t xml:space="preserve">Crianças (5-9 anos)
14.3</t>
  </si>
  <si>
    <t xml:space="preserve">Crianças (10-14 anos)
14.4</t>
  </si>
  <si>
    <t xml:space="preserve">Adultos (15-19 anos)
14.5</t>
  </si>
  <si>
    <t xml:space="preserve">Adultos (20+ anos)
14.6</t>
  </si>
  <si>
    <t xml:space="preserve">Mulher Grávida
 14.7</t>
  </si>
  <si>
    <t xml:space="preserve">Mulher Lactante
 14.8</t>
  </si>
  <si>
    <t xml:space="preserve">Total Numerador</t>
  </si>
  <si>
    <t xml:space="preserve">Total Denominador
15.13</t>
  </si>
  <si>
    <t xml:space="preserve">Total Numerador
15.13</t>
  </si>
  <si>
    <t xml:space="preserve">Total Denominador
15.14</t>
  </si>
  <si>
    <t xml:space="preserve">Total Numerador
15.14</t>
  </si>
  <si>
    <t xml:space="preserve">Total Denominador
15.15</t>
  </si>
  <si>
    <t xml:space="preserve">Total Numerador
15.15</t>
  </si>
  <si>
    <t xml:space="preserve">Total Denominador
15.16</t>
  </si>
  <si>
    <t xml:space="preserve">Total Numerador
15.16</t>
  </si>
  <si>
    <t xml:space="preserve">#location#</t>
  </si>
  <si>
    <t xml:space="preserve">#DT.datimCode#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</si>
</sst>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;@"/>
    <numFmt numFmtId="166" formatCode="@"/>
    <numFmt numFmtId="167" formatCode="m/d/yyyy"/>
    <numFmt numFmtId="168" formatCode="0%"/>
    <numFmt numFmtId="169" formatCode="0.0%"/>
    <numFmt numFmtId="170" formatCode="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sz val="11"/>
      <name val="Calibri"/>
      <family val="2"/>
      <charset val="1"/>
    </font>
    <font>
      <i val="true"/>
      <sz val="9"/>
      <name val="Calibri"/>
      <family val="2"/>
      <charset val="1"/>
    </font>
    <font>
      <i val="true"/>
      <sz val="10"/>
      <name val="Calibri"/>
      <family val="2"/>
      <charset val="1"/>
    </font>
    <font>
      <i val="true"/>
      <sz val="9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i val="true"/>
      <sz val="12"/>
      <color rgb="FFFFFFFF"/>
      <name val="Cambria"/>
      <family val="1"/>
      <charset val="1"/>
    </font>
    <font>
      <b val="true"/>
      <i val="true"/>
      <sz val="10"/>
      <color rgb="FF000000"/>
      <name val="Calibri"/>
      <family val="2"/>
      <charset val="1"/>
    </font>
    <font>
      <sz val="9"/>
      <name val="Calibri"/>
      <family val="2"/>
      <charset val="1"/>
    </font>
    <font>
      <sz val="10"/>
      <name val="Calibri"/>
      <family val="2"/>
      <charset val="1"/>
    </font>
    <font>
      <b val="true"/>
      <i val="true"/>
      <sz val="1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0"/>
    </font>
    <font>
      <b val="true"/>
      <sz val="14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FFFFF"/>
        <bgColor rgb="FFF2F2F2"/>
      </patternFill>
    </fill>
    <fill>
      <patternFill patternType="solid">
        <fgColor rgb="FF2E75B6"/>
        <bgColor rgb="FF0066CC"/>
      </patternFill>
    </fill>
    <fill>
      <patternFill patternType="solid">
        <fgColor rgb="FFD9D8D8"/>
        <bgColor rgb="FFDAE3F3"/>
      </patternFill>
    </fill>
    <fill>
      <patternFill patternType="solid">
        <fgColor rgb="FFF2F2F2"/>
        <bgColor rgb="FFE7E6E6"/>
      </patternFill>
    </fill>
    <fill>
      <patternFill patternType="solid">
        <fgColor rgb="FFFFFF00"/>
        <bgColor rgb="FFFFD966"/>
      </patternFill>
    </fill>
    <fill>
      <patternFill patternType="solid">
        <fgColor rgb="FFF4B183"/>
        <bgColor rgb="FFFFD966"/>
      </patternFill>
    </fill>
    <fill>
      <patternFill patternType="solid">
        <fgColor rgb="FF548235"/>
        <bgColor rgb="FF70AD47"/>
      </patternFill>
    </fill>
    <fill>
      <patternFill patternType="solid">
        <fgColor rgb="FF9DC3E6"/>
        <bgColor rgb="FFB4C7E7"/>
      </patternFill>
    </fill>
    <fill>
      <patternFill patternType="solid">
        <fgColor rgb="FFFFD966"/>
        <bgColor rgb="FFFFE699"/>
      </patternFill>
    </fill>
    <fill>
      <patternFill patternType="solid">
        <fgColor rgb="FF70AD47"/>
        <bgColor rgb="FF548235"/>
      </patternFill>
    </fill>
    <fill>
      <patternFill patternType="solid">
        <fgColor rgb="FF8FAADC"/>
        <bgColor rgb="FF9DC3E6"/>
      </patternFill>
    </fill>
    <fill>
      <patternFill patternType="solid">
        <fgColor rgb="FFFBE5D6"/>
        <bgColor rgb="FFFFF2CC"/>
      </patternFill>
    </fill>
    <fill>
      <patternFill patternType="solid">
        <fgColor rgb="FFA9D18E"/>
        <bgColor rgb="FFB4C7E7"/>
      </patternFill>
    </fill>
    <fill>
      <patternFill patternType="solid">
        <fgColor rgb="FFBDD7EE"/>
        <bgColor rgb="FFB4C7E7"/>
      </patternFill>
    </fill>
    <fill>
      <patternFill patternType="solid">
        <fgColor rgb="FFFFE699"/>
        <bgColor rgb="FFFFF2CC"/>
      </patternFill>
    </fill>
    <fill>
      <patternFill patternType="solid">
        <fgColor rgb="FFB4C7E7"/>
        <bgColor rgb="FF9DC3E6"/>
      </patternFill>
    </fill>
    <fill>
      <patternFill patternType="solid">
        <fgColor rgb="FFE2F0D9"/>
        <bgColor rgb="FFE7E6E6"/>
      </patternFill>
    </fill>
    <fill>
      <patternFill patternType="solid">
        <fgColor rgb="FFDEEBF7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DAE3F3"/>
        <bgColor rgb="FFDEEBF7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thick"/>
      <right style="thick"/>
      <top style="medium"/>
      <bottom style="thick"/>
      <diagonal/>
    </border>
    <border diagonalUp="false" diagonalDown="false">
      <left style="thick"/>
      <right style="thick"/>
      <top style="medium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/>
      <top style="thick"/>
      <bottom/>
      <diagonal/>
    </border>
    <border diagonalUp="false" diagonalDown="false">
      <left style="thick"/>
      <right style="thick"/>
      <top style="thick"/>
      <bottom style="dashed"/>
      <diagonal/>
    </border>
    <border diagonalUp="false" diagonalDown="false">
      <left/>
      <right style="thick"/>
      <top style="thick"/>
      <bottom style="dashed"/>
      <diagonal/>
    </border>
    <border diagonalUp="false" diagonalDown="false">
      <left style="thick"/>
      <right style="thick"/>
      <top style="dashed"/>
      <bottom style="dashed"/>
      <diagonal/>
    </border>
    <border diagonalUp="false" diagonalDown="false">
      <left/>
      <right style="thick"/>
      <top style="dashed"/>
      <bottom style="dashed"/>
      <diagonal/>
    </border>
    <border diagonalUp="false" diagonalDown="false">
      <left style="thick"/>
      <right style="thick"/>
      <top style="dashed"/>
      <bottom style="thick"/>
      <diagonal/>
    </border>
    <border diagonalUp="false" diagonalDown="false">
      <left/>
      <right style="thick"/>
      <top style="dashed"/>
      <bottom style="thick"/>
      <diagonal/>
    </border>
    <border diagonalUp="false" diagonalDown="false">
      <left style="thick"/>
      <right style="medium"/>
      <top style="thick"/>
      <bottom style="thick"/>
      <diagonal/>
    </border>
    <border diagonalUp="false" diagonalDown="false">
      <left style="medium"/>
      <right style="medium"/>
      <top style="thick"/>
      <bottom style="dashed"/>
      <diagonal/>
    </border>
    <border diagonalUp="false" diagonalDown="false">
      <left style="medium"/>
      <right style="thick"/>
      <top style="thick"/>
      <bottom style="dashed"/>
      <diagonal/>
    </border>
    <border diagonalUp="false" diagonalDown="false">
      <left style="medium"/>
      <right style="medium"/>
      <top style="dashed"/>
      <bottom style="thick"/>
      <diagonal/>
    </border>
    <border diagonalUp="false" diagonalDown="false">
      <left style="medium"/>
      <right style="thick"/>
      <top style="dashed"/>
      <bottom style="thick"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ck"/>
      <top style="dashed"/>
      <bottom/>
      <diagonal/>
    </border>
    <border diagonalUp="false" diagonalDown="false">
      <left style="thick"/>
      <right style="thick"/>
      <top style="dashed"/>
      <bottom style="thin"/>
      <diagonal/>
    </border>
    <border diagonalUp="false" diagonalDown="false">
      <left/>
      <right/>
      <top style="thick"/>
      <bottom style="thick"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AAAAAA"/>
      </left>
      <right style="thin">
        <color rgb="FFAAAAAA"/>
      </right>
      <top style="thin"/>
      <bottom style="thin">
        <color rgb="FFAAAAAA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0" xfId="2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0" xfId="2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0" xfId="2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3" borderId="0" xfId="2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6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2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3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3" borderId="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3" borderId="5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4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3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9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1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11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7" fillId="3" borderId="1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1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3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13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3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6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6" borderId="9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5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6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6" borderId="1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3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6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6" borderId="16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3" borderId="17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3" borderId="1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1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6" borderId="1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6" borderId="18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3" borderId="19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7" fillId="3" borderId="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3" borderId="1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9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1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1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6" borderId="1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6" borderId="9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3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6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6" borderId="1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6" borderId="2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6" borderId="20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6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3" fillId="3" borderId="1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3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6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2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6" borderId="2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3" fillId="3" borderId="21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3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3" fillId="3" borderId="9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3" borderId="1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3" fillId="3" borderId="13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3" borderId="2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20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3" fillId="3" borderId="20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3" borderId="2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6" borderId="2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4" borderId="2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6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3" borderId="1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7" fillId="0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3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6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7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3" borderId="7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7" fillId="0" borderId="2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8" fillId="3" borderId="20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7" fillId="3" borderId="2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2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6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2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20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1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20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7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20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2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0" xfId="2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1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8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8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2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4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10" borderId="2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11" borderId="2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1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1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3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4" borderId="2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15" borderId="2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0" borderId="2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6" borderId="2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7" borderId="2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12" borderId="2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8" borderId="2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15" borderId="27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7" fillId="19" borderId="2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10" borderId="27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7" fillId="20" borderId="27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7" fillId="20" borderId="2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16" borderId="27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7" fillId="21" borderId="2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12" borderId="2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7" fillId="12" borderId="2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17" borderId="2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7" fillId="22" borderId="2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0" fillId="3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" xfId="20"/>
  </cellStyles>
  <dxfs count="14">
    <dxf>
      <font>
        <color rgb="FFFFFFFF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4C7E7"/>
      <rgbColor rgb="FFA9D18E"/>
      <rgbColor rgb="FF8FAADC"/>
      <rgbColor rgb="FF993366"/>
      <rgbColor rgb="FFFFF2CC"/>
      <rgbColor rgb="FFDEEBF7"/>
      <rgbColor rgb="FF660066"/>
      <rgbColor rgb="FFF2F2F2"/>
      <rgbColor rgb="FF0066CC"/>
      <rgbColor rgb="FFBDD7EE"/>
      <rgbColor rgb="FF000080"/>
      <rgbColor rgb="FFFF00FF"/>
      <rgbColor rgb="FFE7E6E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9DC3E6"/>
      <rgbColor rgb="FFF4B183"/>
      <rgbColor rgb="FFD9D8D8"/>
      <rgbColor rgb="FFFFD966"/>
      <rgbColor rgb="FF2E75B6"/>
      <rgbColor rgb="FF33CCCC"/>
      <rgbColor rgb="FF70AD47"/>
      <rgbColor rgb="FFFBE5D6"/>
      <rgbColor rgb="FFFF9900"/>
      <rgbColor rgb="FFFF6600"/>
      <rgbColor rgb="FF666699"/>
      <rgbColor rgb="FFAAAAAA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4305600</xdr:colOff>
      <xdr:row>0</xdr:row>
      <xdr:rowOff>0</xdr:rowOff>
    </xdr:from>
    <xdr:to>
      <xdr:col>2</xdr:col>
      <xdr:colOff>5057280</xdr:colOff>
      <xdr:row>0</xdr:row>
      <xdr:rowOff>465840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5343120" y="0"/>
          <a:ext cx="751680" cy="46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H88"/>
  <sheetViews>
    <sheetView showFormulas="false" showGridLines="false" showRowColHeaders="true" showZeros="true" rightToLeft="false" tabSelected="false" showOutlineSymbols="true" defaultGridColor="true" view="normal" topLeftCell="A16" colorId="64" zoomScale="140" zoomScaleNormal="140" zoomScalePageLayoutView="100" workbookViewId="0">
      <selection pane="topLeft" activeCell="D36" activeCellId="0" sqref="D36"/>
    </sheetView>
  </sheetViews>
  <sheetFormatPr defaultColWidth="10.83203125" defaultRowHeight="14.75" zeroHeight="false" outlineLevelRow="0" outlineLevelCol="0"/>
  <cols>
    <col collapsed="false" customWidth="true" hidden="false" outlineLevel="0" max="1" min="1" style="1" width="9.54"/>
    <col collapsed="false" customWidth="true" hidden="false" outlineLevel="0" max="2" min="2" style="1" width="5.16"/>
    <col collapsed="false" customWidth="true" hidden="false" outlineLevel="0" max="3" min="3" style="2" width="80.17"/>
    <col collapsed="false" customWidth="true" hidden="false" outlineLevel="0" max="4" min="4" style="2" width="16.45"/>
    <col collapsed="false" customWidth="true" hidden="false" outlineLevel="0" max="5" min="5" style="2" width="17.46"/>
    <col collapsed="false" customWidth="true" hidden="false" outlineLevel="0" max="6" min="6" style="2" width="20.24"/>
    <col collapsed="false" customWidth="true" hidden="false" outlineLevel="0" max="7" min="7" style="3" width="13.82"/>
    <col collapsed="false" customWidth="true" hidden="false" outlineLevel="0" max="8" min="8" style="2" width="14.81"/>
    <col collapsed="false" customWidth="false" hidden="false" outlineLevel="0" max="254" min="9" style="4" width="10.82"/>
    <col collapsed="false" customWidth="true" hidden="false" outlineLevel="0" max="255" min="255" style="4" width="18"/>
    <col collapsed="false" customWidth="true" hidden="false" outlineLevel="0" max="256" min="256" style="4" width="72.44"/>
    <col collapsed="false" customWidth="true" hidden="false" outlineLevel="0" max="257" min="257" style="4" width="24.54"/>
    <col collapsed="false" customWidth="true" hidden="false" outlineLevel="0" max="258" min="258" style="4" width="10.54"/>
    <col collapsed="false" customWidth="true" hidden="false" outlineLevel="0" max="259" min="259" style="4" width="12.44"/>
    <col collapsed="false" customWidth="true" hidden="false" outlineLevel="0" max="260" min="260" style="4" width="14.81"/>
    <col collapsed="false" customWidth="false" hidden="false" outlineLevel="0" max="510" min="261" style="4" width="10.82"/>
    <col collapsed="false" customWidth="true" hidden="false" outlineLevel="0" max="511" min="511" style="4" width="18"/>
    <col collapsed="false" customWidth="true" hidden="false" outlineLevel="0" max="512" min="512" style="4" width="72.44"/>
    <col collapsed="false" customWidth="true" hidden="false" outlineLevel="0" max="513" min="513" style="4" width="24.54"/>
    <col collapsed="false" customWidth="true" hidden="false" outlineLevel="0" max="514" min="514" style="4" width="10.54"/>
    <col collapsed="false" customWidth="true" hidden="false" outlineLevel="0" max="515" min="515" style="4" width="12.44"/>
    <col collapsed="false" customWidth="true" hidden="false" outlineLevel="0" max="516" min="516" style="4" width="14.81"/>
    <col collapsed="false" customWidth="false" hidden="false" outlineLevel="0" max="766" min="517" style="4" width="10.82"/>
    <col collapsed="false" customWidth="true" hidden="false" outlineLevel="0" max="767" min="767" style="4" width="18"/>
    <col collapsed="false" customWidth="true" hidden="false" outlineLevel="0" max="768" min="768" style="4" width="72.44"/>
    <col collapsed="false" customWidth="true" hidden="false" outlineLevel="0" max="769" min="769" style="4" width="24.54"/>
    <col collapsed="false" customWidth="true" hidden="false" outlineLevel="0" max="770" min="770" style="4" width="10.54"/>
    <col collapsed="false" customWidth="true" hidden="false" outlineLevel="0" max="771" min="771" style="4" width="12.44"/>
    <col collapsed="false" customWidth="true" hidden="false" outlineLevel="0" max="772" min="772" style="4" width="14.81"/>
    <col collapsed="false" customWidth="false" hidden="false" outlineLevel="0" max="1022" min="773" style="4" width="10.82"/>
    <col collapsed="false" customWidth="true" hidden="false" outlineLevel="0" max="1023" min="1023" style="4" width="18"/>
    <col collapsed="false" customWidth="true" hidden="false" outlineLevel="0" max="1024" min="1024" style="4" width="72.44"/>
  </cols>
  <sheetData>
    <row r="1" customFormat="false" ht="89.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2.75" hidden="false" customHeight="true" outlineLevel="0" collapsed="false">
      <c r="A2" s="6" t="s">
        <v>1</v>
      </c>
      <c r="B2" s="6"/>
      <c r="C2" s="7" t="s">
        <v>2</v>
      </c>
      <c r="D2" s="7"/>
      <c r="E2" s="7"/>
      <c r="F2" s="7"/>
      <c r="G2" s="8" t="s">
        <v>3</v>
      </c>
      <c r="H2" s="8"/>
    </row>
    <row r="3" customFormat="false" ht="15.75" hidden="false" customHeight="true" outlineLevel="0" collapsed="false">
      <c r="A3" s="6"/>
      <c r="B3" s="6"/>
      <c r="C3" s="9" t="s">
        <v>4</v>
      </c>
      <c r="D3" s="9" t="s">
        <v>5</v>
      </c>
      <c r="E3" s="10" t="s">
        <v>6</v>
      </c>
      <c r="F3" s="10"/>
      <c r="G3" s="8"/>
      <c r="H3" s="8"/>
    </row>
    <row r="4" customFormat="false" ht="15" hidden="false" customHeight="true" outlineLevel="0" collapsed="false">
      <c r="A4" s="6"/>
      <c r="B4" s="6"/>
      <c r="C4" s="9"/>
      <c r="D4" s="9"/>
      <c r="E4" s="10"/>
      <c r="F4" s="10"/>
      <c r="G4" s="11" t="s">
        <v>7</v>
      </c>
      <c r="H4" s="12" t="s">
        <v>8</v>
      </c>
    </row>
    <row r="5" customFormat="false" ht="14.15" hidden="false" customHeight="true" outlineLevel="0" collapsed="false">
      <c r="A5" s="6"/>
      <c r="B5" s="6"/>
      <c r="C5" s="13"/>
      <c r="D5" s="13"/>
      <c r="E5" s="13"/>
      <c r="F5" s="13"/>
      <c r="G5" s="14"/>
      <c r="H5" s="15"/>
    </row>
    <row r="6" customFormat="false" ht="39.5" hidden="false" customHeight="true" outlineLevel="0" collapsed="false">
      <c r="A6" s="16" t="s">
        <v>9</v>
      </c>
      <c r="B6" s="16"/>
      <c r="C6" s="17" t="s">
        <v>10</v>
      </c>
      <c r="D6" s="18" t="s">
        <v>11</v>
      </c>
      <c r="E6" s="17" t="s">
        <v>12</v>
      </c>
      <c r="F6" s="19" t="s">
        <v>13</v>
      </c>
      <c r="G6" s="18" t="s">
        <v>14</v>
      </c>
      <c r="H6" s="20" t="s">
        <v>15</v>
      </c>
    </row>
    <row r="7" customFormat="false" ht="17" hidden="false" customHeight="false" outlineLevel="0" collapsed="false">
      <c r="A7" s="21"/>
      <c r="B7" s="22"/>
      <c r="C7" s="22"/>
      <c r="D7" s="22"/>
      <c r="E7" s="22"/>
      <c r="F7" s="22"/>
      <c r="G7" s="23" t="e">
        <f aca="false">SUM(E8:E12)/SUM(F8:F12)</f>
        <v>#DIV/0!</v>
      </c>
      <c r="H7" s="24" t="s">
        <v>16</v>
      </c>
    </row>
    <row r="8" customFormat="false" ht="26.5" hidden="false" customHeight="true" outlineLevel="0" collapsed="false">
      <c r="A8" s="25" t="s">
        <v>17</v>
      </c>
      <c r="B8" s="26" t="s">
        <v>18</v>
      </c>
      <c r="C8" s="27" t="s">
        <v>19</v>
      </c>
      <c r="D8" s="28" t="s">
        <v>20</v>
      </c>
      <c r="E8" s="29"/>
      <c r="F8" s="29"/>
      <c r="G8" s="30" t="e">
        <f aca="false">E8/F8</f>
        <v>#DIV/0!</v>
      </c>
      <c r="H8" s="31"/>
    </row>
    <row r="9" customFormat="false" ht="22.75" hidden="false" customHeight="true" outlineLevel="0" collapsed="false">
      <c r="A9" s="25"/>
      <c r="B9" s="32" t="s">
        <v>21</v>
      </c>
      <c r="C9" s="33" t="s">
        <v>22</v>
      </c>
      <c r="D9" s="34" t="s">
        <v>20</v>
      </c>
      <c r="E9" s="35"/>
      <c r="F9" s="35"/>
      <c r="G9" s="36" t="e">
        <f aca="false">E9/F9</f>
        <v>#DIV/0!</v>
      </c>
      <c r="H9" s="31"/>
    </row>
    <row r="10" customFormat="false" ht="32.5" hidden="false" customHeight="true" outlineLevel="0" collapsed="false">
      <c r="A10" s="25"/>
      <c r="B10" s="32" t="s">
        <v>23</v>
      </c>
      <c r="C10" s="37" t="s">
        <v>24</v>
      </c>
      <c r="D10" s="34" t="s">
        <v>20</v>
      </c>
      <c r="E10" s="35"/>
      <c r="F10" s="35"/>
      <c r="G10" s="36" t="e">
        <f aca="false">E10/F10</f>
        <v>#DIV/0!</v>
      </c>
      <c r="H10" s="31"/>
    </row>
    <row r="11" customFormat="false" ht="22.75" hidden="false" customHeight="true" outlineLevel="0" collapsed="false">
      <c r="A11" s="25"/>
      <c r="B11" s="32" t="s">
        <v>25</v>
      </c>
      <c r="C11" s="33" t="s">
        <v>26</v>
      </c>
      <c r="D11" s="34" t="s">
        <v>20</v>
      </c>
      <c r="E11" s="35"/>
      <c r="F11" s="35"/>
      <c r="G11" s="36" t="e">
        <f aca="false">E11/F11</f>
        <v>#DIV/0!</v>
      </c>
      <c r="H11" s="31"/>
    </row>
    <row r="12" customFormat="false" ht="32" hidden="false" customHeight="true" outlineLevel="0" collapsed="false">
      <c r="A12" s="25"/>
      <c r="B12" s="38" t="s">
        <v>27</v>
      </c>
      <c r="C12" s="39" t="s">
        <v>28</v>
      </c>
      <c r="D12" s="40" t="s">
        <v>20</v>
      </c>
      <c r="E12" s="41"/>
      <c r="F12" s="41"/>
      <c r="G12" s="42" t="e">
        <f aca="false">E12/F12</f>
        <v>#DIV/0!</v>
      </c>
      <c r="H12" s="31"/>
    </row>
    <row r="13" customFormat="false" ht="22.75" hidden="false" customHeight="true" outlineLevel="0" collapsed="false">
      <c r="A13" s="21"/>
      <c r="B13" s="22" t="s">
        <v>29</v>
      </c>
      <c r="C13" s="22"/>
      <c r="D13" s="22"/>
      <c r="E13" s="22"/>
      <c r="F13" s="22"/>
      <c r="G13" s="23" t="e">
        <f aca="false">(E14+E15+E16+E17+E18+E19)/(F14+F15+F16+F17+F18+F19)</f>
        <v>#VALUE!</v>
      </c>
      <c r="H13" s="24" t="s">
        <v>16</v>
      </c>
    </row>
    <row r="14" customFormat="false" ht="22.75" hidden="false" customHeight="true" outlineLevel="0" collapsed="false">
      <c r="A14" s="25" t="s">
        <v>30</v>
      </c>
      <c r="B14" s="43" t="s">
        <v>31</v>
      </c>
      <c r="C14" s="44" t="s">
        <v>32</v>
      </c>
      <c r="D14" s="45" t="s">
        <v>33</v>
      </c>
      <c r="E14" s="46" t="s">
        <v>34</v>
      </c>
      <c r="F14" s="46" t="s">
        <v>35</v>
      </c>
      <c r="G14" s="30" t="e">
        <f aca="false">E14/F14</f>
        <v>#VALUE!</v>
      </c>
      <c r="H14" s="47"/>
    </row>
    <row r="15" customFormat="false" ht="22.75" hidden="false" customHeight="true" outlineLevel="0" collapsed="false">
      <c r="A15" s="25"/>
      <c r="B15" s="48" t="s">
        <v>36</v>
      </c>
      <c r="C15" s="49" t="s">
        <v>37</v>
      </c>
      <c r="D15" s="50" t="s">
        <v>33</v>
      </c>
      <c r="E15" s="51" t="s">
        <v>38</v>
      </c>
      <c r="F15" s="51" t="s">
        <v>39</v>
      </c>
      <c r="G15" s="42" t="e">
        <f aca="false">E15/F15</f>
        <v>#VALUE!</v>
      </c>
      <c r="H15" s="47"/>
    </row>
    <row r="16" customFormat="false" ht="22.75" hidden="false" customHeight="true" outlineLevel="0" collapsed="false">
      <c r="A16" s="52" t="s">
        <v>40</v>
      </c>
      <c r="B16" s="53" t="s">
        <v>41</v>
      </c>
      <c r="C16" s="54" t="s">
        <v>42</v>
      </c>
      <c r="D16" s="55" t="s">
        <v>33</v>
      </c>
      <c r="E16" s="56" t="s">
        <v>43</v>
      </c>
      <c r="F16" s="56" t="s">
        <v>44</v>
      </c>
      <c r="G16" s="57" t="e">
        <f aca="false">E16/F16</f>
        <v>#VALUE!</v>
      </c>
      <c r="H16" s="47"/>
    </row>
    <row r="17" customFormat="false" ht="22.75" hidden="false" customHeight="true" outlineLevel="0" collapsed="false">
      <c r="A17" s="52"/>
      <c r="B17" s="58" t="s">
        <v>45</v>
      </c>
      <c r="C17" s="59" t="s">
        <v>46</v>
      </c>
      <c r="D17" s="60" t="s">
        <v>33</v>
      </c>
      <c r="E17" s="61" t="s">
        <v>47</v>
      </c>
      <c r="F17" s="61" t="s">
        <v>48</v>
      </c>
      <c r="G17" s="62" t="e">
        <f aca="false">E17/F17</f>
        <v>#VALUE!</v>
      </c>
      <c r="H17" s="47"/>
    </row>
    <row r="18" customFormat="false" ht="22.75" hidden="false" customHeight="true" outlineLevel="0" collapsed="false">
      <c r="A18" s="25" t="s">
        <v>49</v>
      </c>
      <c r="B18" s="43" t="s">
        <v>50</v>
      </c>
      <c r="C18" s="63" t="s">
        <v>51</v>
      </c>
      <c r="D18" s="45" t="s">
        <v>33</v>
      </c>
      <c r="E18" s="46" t="s">
        <v>52</v>
      </c>
      <c r="F18" s="46" t="s">
        <v>53</v>
      </c>
      <c r="G18" s="30" t="e">
        <f aca="false">E18/F18</f>
        <v>#VALUE!</v>
      </c>
      <c r="H18" s="47"/>
    </row>
    <row r="19" customFormat="false" ht="22.75" hidden="false" customHeight="true" outlineLevel="0" collapsed="false">
      <c r="A19" s="25"/>
      <c r="B19" s="48" t="s">
        <v>54</v>
      </c>
      <c r="C19" s="64" t="s">
        <v>55</v>
      </c>
      <c r="D19" s="50" t="s">
        <v>33</v>
      </c>
      <c r="E19" s="51" t="s">
        <v>56</v>
      </c>
      <c r="F19" s="51" t="s">
        <v>57</v>
      </c>
      <c r="G19" s="42" t="e">
        <f aca="false">E19/F19</f>
        <v>#VALUE!</v>
      </c>
      <c r="H19" s="47"/>
    </row>
    <row r="20" customFormat="false" ht="22.75" hidden="false" customHeight="true" outlineLevel="0" collapsed="false">
      <c r="A20" s="65"/>
      <c r="B20" s="22" t="s">
        <v>58</v>
      </c>
      <c r="C20" s="22"/>
      <c r="D20" s="22"/>
      <c r="E20" s="22"/>
      <c r="F20" s="22"/>
      <c r="G20" s="23" t="e">
        <f aca="false">(E21+E22+E23+E24+E25+E26+E27)/(F21+F22+F23+F24+F25+F26+F27)</f>
        <v>#VALUE!</v>
      </c>
      <c r="H20" s="24" t="s">
        <v>16</v>
      </c>
    </row>
    <row r="21" customFormat="false" ht="31" hidden="false" customHeight="true" outlineLevel="0" collapsed="false">
      <c r="A21" s="25" t="s">
        <v>30</v>
      </c>
      <c r="B21" s="43" t="s">
        <v>59</v>
      </c>
      <c r="C21" s="44" t="s">
        <v>60</v>
      </c>
      <c r="D21" s="45" t="s">
        <v>33</v>
      </c>
      <c r="E21" s="66" t="s">
        <v>61</v>
      </c>
      <c r="F21" s="66" t="s">
        <v>62</v>
      </c>
      <c r="G21" s="30" t="e">
        <f aca="false">E21/F21</f>
        <v>#VALUE!</v>
      </c>
      <c r="H21" s="47"/>
    </row>
    <row r="22" customFormat="false" ht="31" hidden="false" customHeight="true" outlineLevel="0" collapsed="false">
      <c r="A22" s="25"/>
      <c r="B22" s="48" t="s">
        <v>63</v>
      </c>
      <c r="C22" s="67" t="s">
        <v>64</v>
      </c>
      <c r="D22" s="50" t="s">
        <v>33</v>
      </c>
      <c r="E22" s="68" t="s">
        <v>65</v>
      </c>
      <c r="F22" s="69" t="s">
        <v>66</v>
      </c>
      <c r="G22" s="42" t="e">
        <f aca="false">E22/F22</f>
        <v>#VALUE!</v>
      </c>
      <c r="H22" s="47"/>
    </row>
    <row r="23" customFormat="false" ht="30.5" hidden="false" customHeight="true" outlineLevel="0" collapsed="false">
      <c r="A23" s="25" t="s">
        <v>49</v>
      </c>
      <c r="B23" s="43" t="s">
        <v>67</v>
      </c>
      <c r="C23" s="44" t="s">
        <v>68</v>
      </c>
      <c r="D23" s="45" t="s">
        <v>33</v>
      </c>
      <c r="E23" s="70" t="s">
        <v>69</v>
      </c>
      <c r="F23" s="66" t="s">
        <v>70</v>
      </c>
      <c r="G23" s="30" t="e">
        <f aca="false">E23/F23</f>
        <v>#VALUE!</v>
      </c>
      <c r="H23" s="47"/>
    </row>
    <row r="24" customFormat="false" ht="28.25" hidden="false" customHeight="true" outlineLevel="0" collapsed="false">
      <c r="A24" s="25"/>
      <c r="B24" s="48" t="s">
        <v>71</v>
      </c>
      <c r="C24" s="67" t="s">
        <v>72</v>
      </c>
      <c r="D24" s="50" t="s">
        <v>33</v>
      </c>
      <c r="E24" s="68" t="s">
        <v>73</v>
      </c>
      <c r="F24" s="69" t="s">
        <v>74</v>
      </c>
      <c r="G24" s="42" t="e">
        <f aca="false">E24/F24</f>
        <v>#VALUE!</v>
      </c>
      <c r="H24" s="47"/>
    </row>
    <row r="25" customFormat="false" ht="28.25" hidden="false" customHeight="true" outlineLevel="0" collapsed="false">
      <c r="A25" s="25" t="s">
        <v>40</v>
      </c>
      <c r="B25" s="43" t="s">
        <v>75</v>
      </c>
      <c r="C25" s="44" t="s">
        <v>76</v>
      </c>
      <c r="D25" s="45" t="s">
        <v>33</v>
      </c>
      <c r="E25" s="70" t="s">
        <v>77</v>
      </c>
      <c r="F25" s="66" t="s">
        <v>78</v>
      </c>
      <c r="G25" s="30" t="e">
        <f aca="false">E25/F25</f>
        <v>#VALUE!</v>
      </c>
      <c r="H25" s="47"/>
    </row>
    <row r="26" customFormat="false" ht="28.25" hidden="false" customHeight="true" outlineLevel="0" collapsed="false">
      <c r="A26" s="25"/>
      <c r="B26" s="71" t="s">
        <v>79</v>
      </c>
      <c r="C26" s="72" t="s">
        <v>80</v>
      </c>
      <c r="D26" s="73" t="s">
        <v>33</v>
      </c>
      <c r="E26" s="74" t="s">
        <v>81</v>
      </c>
      <c r="F26" s="75" t="s">
        <v>82</v>
      </c>
      <c r="G26" s="36" t="e">
        <f aca="false">E26/F26</f>
        <v>#VALUE!</v>
      </c>
      <c r="H26" s="47"/>
    </row>
    <row r="27" customFormat="false" ht="28.25" hidden="false" customHeight="true" outlineLevel="0" collapsed="false">
      <c r="A27" s="25"/>
      <c r="B27" s="48" t="s">
        <v>83</v>
      </c>
      <c r="C27" s="67" t="s">
        <v>84</v>
      </c>
      <c r="D27" s="50" t="s">
        <v>33</v>
      </c>
      <c r="E27" s="68" t="s">
        <v>85</v>
      </c>
      <c r="F27" s="69" t="s">
        <v>86</v>
      </c>
      <c r="G27" s="42" t="e">
        <f aca="false">E27/F27</f>
        <v>#VALUE!</v>
      </c>
      <c r="H27" s="47"/>
    </row>
    <row r="28" customFormat="false" ht="14.25" hidden="false" customHeight="true" outlineLevel="0" collapsed="false">
      <c r="A28" s="65"/>
      <c r="B28" s="22" t="s">
        <v>87</v>
      </c>
      <c r="C28" s="22"/>
      <c r="D28" s="22"/>
      <c r="E28" s="22"/>
      <c r="F28" s="22"/>
      <c r="G28" s="23" t="e">
        <f aca="false">(E29+E30+E31+E32+E33+E34)/(F29+F30+F31+F32+F33+F34)</f>
        <v>#VALUE!</v>
      </c>
      <c r="H28" s="24" t="s">
        <v>16</v>
      </c>
    </row>
    <row r="29" customFormat="false" ht="28.25" hidden="false" customHeight="true" outlineLevel="0" collapsed="false">
      <c r="A29" s="76" t="s">
        <v>30</v>
      </c>
      <c r="B29" s="77" t="s">
        <v>88</v>
      </c>
      <c r="C29" s="78" t="s">
        <v>89</v>
      </c>
      <c r="D29" s="79" t="s">
        <v>33</v>
      </c>
      <c r="E29" s="80" t="s">
        <v>90</v>
      </c>
      <c r="F29" s="81" t="s">
        <v>91</v>
      </c>
      <c r="G29" s="82" t="e">
        <f aca="false">E29/F29</f>
        <v>#VALUE!</v>
      </c>
      <c r="H29" s="31"/>
    </row>
    <row r="30" customFormat="false" ht="28.25" hidden="false" customHeight="true" outlineLevel="0" collapsed="false">
      <c r="A30" s="76"/>
      <c r="B30" s="83" t="s">
        <v>92</v>
      </c>
      <c r="C30" s="84" t="s">
        <v>93</v>
      </c>
      <c r="D30" s="85" t="s">
        <v>33</v>
      </c>
      <c r="E30" s="86" t="s">
        <v>94</v>
      </c>
      <c r="F30" s="87" t="s">
        <v>95</v>
      </c>
      <c r="G30" s="88" t="e">
        <f aca="false">E30/F30</f>
        <v>#VALUE!</v>
      </c>
      <c r="H30" s="31"/>
    </row>
    <row r="31" customFormat="false" ht="28.25" hidden="false" customHeight="true" outlineLevel="0" collapsed="false">
      <c r="A31" s="25" t="s">
        <v>40</v>
      </c>
      <c r="B31" s="43" t="s">
        <v>96</v>
      </c>
      <c r="C31" s="89" t="s">
        <v>97</v>
      </c>
      <c r="D31" s="45" t="s">
        <v>33</v>
      </c>
      <c r="E31" s="70" t="s">
        <v>98</v>
      </c>
      <c r="F31" s="66" t="s">
        <v>99</v>
      </c>
      <c r="G31" s="90" t="e">
        <f aca="false">E31/F31</f>
        <v>#VALUE!</v>
      </c>
      <c r="H31" s="31"/>
    </row>
    <row r="32" customFormat="false" ht="28.25" hidden="false" customHeight="true" outlineLevel="0" collapsed="false">
      <c r="A32" s="25"/>
      <c r="B32" s="48" t="s">
        <v>100</v>
      </c>
      <c r="C32" s="91" t="s">
        <v>101</v>
      </c>
      <c r="D32" s="50" t="s">
        <v>33</v>
      </c>
      <c r="E32" s="68" t="s">
        <v>102</v>
      </c>
      <c r="F32" s="69" t="s">
        <v>103</v>
      </c>
      <c r="G32" s="92" t="e">
        <f aca="false">E32/F32</f>
        <v>#VALUE!</v>
      </c>
      <c r="H32" s="31"/>
    </row>
    <row r="33" customFormat="false" ht="28.25" hidden="false" customHeight="true" outlineLevel="0" collapsed="false">
      <c r="A33" s="93" t="s">
        <v>49</v>
      </c>
      <c r="B33" s="77" t="s">
        <v>104</v>
      </c>
      <c r="C33" s="78" t="s">
        <v>105</v>
      </c>
      <c r="D33" s="79" t="s">
        <v>33</v>
      </c>
      <c r="E33" s="94" t="s">
        <v>106</v>
      </c>
      <c r="F33" s="80" t="s">
        <v>107</v>
      </c>
      <c r="G33" s="95" t="e">
        <f aca="false">E33/F33</f>
        <v>#VALUE!</v>
      </c>
      <c r="H33" s="31"/>
    </row>
    <row r="34" customFormat="false" ht="28.25" hidden="false" customHeight="true" outlineLevel="0" collapsed="false">
      <c r="A34" s="93"/>
      <c r="B34" s="96" t="s">
        <v>108</v>
      </c>
      <c r="C34" s="84" t="s">
        <v>109</v>
      </c>
      <c r="D34" s="85" t="s">
        <v>33</v>
      </c>
      <c r="E34" s="86" t="s">
        <v>110</v>
      </c>
      <c r="F34" s="97" t="s">
        <v>111</v>
      </c>
      <c r="G34" s="92" t="e">
        <f aca="false">E34/F34</f>
        <v>#VALUE!</v>
      </c>
      <c r="H34" s="31"/>
    </row>
    <row r="35" customFormat="false" ht="14.25" hidden="false" customHeight="true" outlineLevel="0" collapsed="false">
      <c r="A35" s="65"/>
      <c r="B35" s="98"/>
      <c r="C35" s="22" t="s">
        <v>112</v>
      </c>
      <c r="D35" s="22"/>
      <c r="E35" s="22"/>
      <c r="F35" s="22"/>
      <c r="G35" s="23" t="e">
        <f aca="false">(E36+E37+E38+E39+E40+E41+E42+E43+E44+E45+E46+E47+E48+E49+E50+E51+E52+E53)/(F36+F37+F38+F39+F40+F41+F42+F43+F44+F45+F46+F47+F48+F49+F50+F51+F52+F53)</f>
        <v>#VALUE!</v>
      </c>
      <c r="H35" s="24" t="s">
        <v>16</v>
      </c>
    </row>
    <row r="36" customFormat="false" ht="34" hidden="false" customHeight="true" outlineLevel="0" collapsed="false">
      <c r="A36" s="25" t="s">
        <v>30</v>
      </c>
      <c r="B36" s="99" t="s">
        <v>113</v>
      </c>
      <c r="C36" s="100" t="s">
        <v>114</v>
      </c>
      <c r="D36" s="101" t="s">
        <v>33</v>
      </c>
      <c r="E36" s="102" t="s">
        <v>115</v>
      </c>
      <c r="F36" s="102" t="s">
        <v>116</v>
      </c>
      <c r="G36" s="103" t="e">
        <f aca="false">E36/F36</f>
        <v>#VALUE!</v>
      </c>
      <c r="H36" s="47"/>
    </row>
    <row r="37" customFormat="false" ht="34" hidden="false" customHeight="true" outlineLevel="0" collapsed="false">
      <c r="A37" s="25"/>
      <c r="B37" s="71" t="s">
        <v>117</v>
      </c>
      <c r="C37" s="104" t="s">
        <v>118</v>
      </c>
      <c r="D37" s="73" t="s">
        <v>33</v>
      </c>
      <c r="E37" s="74" t="s">
        <v>119</v>
      </c>
      <c r="F37" s="74" t="s">
        <v>120</v>
      </c>
      <c r="G37" s="36" t="e">
        <f aca="false">E37/F37</f>
        <v>#VALUE!</v>
      </c>
      <c r="H37" s="47"/>
    </row>
    <row r="38" customFormat="false" ht="38.5" hidden="false" customHeight="true" outlineLevel="0" collapsed="false">
      <c r="A38" s="25"/>
      <c r="B38" s="71" t="s">
        <v>121</v>
      </c>
      <c r="C38" s="104" t="s">
        <v>122</v>
      </c>
      <c r="D38" s="73" t="s">
        <v>33</v>
      </c>
      <c r="E38" s="74" t="s">
        <v>123</v>
      </c>
      <c r="F38" s="74" t="s">
        <v>124</v>
      </c>
      <c r="G38" s="36" t="e">
        <f aca="false">E38/F38</f>
        <v>#VALUE!</v>
      </c>
      <c r="H38" s="47"/>
    </row>
    <row r="39" customFormat="false" ht="34" hidden="false" customHeight="true" outlineLevel="0" collapsed="false">
      <c r="A39" s="25"/>
      <c r="B39" s="71" t="s">
        <v>125</v>
      </c>
      <c r="C39" s="104" t="s">
        <v>126</v>
      </c>
      <c r="D39" s="73" t="s">
        <v>33</v>
      </c>
      <c r="E39" s="74" t="s">
        <v>127</v>
      </c>
      <c r="F39" s="74" t="s">
        <v>128</v>
      </c>
      <c r="G39" s="36" t="e">
        <f aca="false">E39/F39</f>
        <v>#VALUE!</v>
      </c>
      <c r="H39" s="47"/>
    </row>
    <row r="40" customFormat="false" ht="34" hidden="false" customHeight="true" outlineLevel="0" collapsed="false">
      <c r="A40" s="25"/>
      <c r="B40" s="105" t="s">
        <v>129</v>
      </c>
      <c r="C40" s="106" t="s">
        <v>130</v>
      </c>
      <c r="D40" s="107" t="s">
        <v>33</v>
      </c>
      <c r="E40" s="108" t="s">
        <v>131</v>
      </c>
      <c r="F40" s="108" t="s">
        <v>132</v>
      </c>
      <c r="G40" s="109" t="e">
        <f aca="false">E40/F40</f>
        <v>#VALUE!</v>
      </c>
      <c r="H40" s="47"/>
    </row>
    <row r="41" customFormat="false" ht="34" hidden="false" customHeight="true" outlineLevel="0" collapsed="false">
      <c r="A41" s="93" t="s">
        <v>40</v>
      </c>
      <c r="B41" s="77" t="s">
        <v>133</v>
      </c>
      <c r="C41" s="110" t="s">
        <v>134</v>
      </c>
      <c r="D41" s="79" t="s">
        <v>33</v>
      </c>
      <c r="E41" s="94" t="s">
        <v>135</v>
      </c>
      <c r="F41" s="94" t="s">
        <v>136</v>
      </c>
      <c r="G41" s="111" t="e">
        <f aca="false">E41/F41</f>
        <v>#VALUE!</v>
      </c>
      <c r="H41" s="47"/>
    </row>
    <row r="42" customFormat="false" ht="34" hidden="false" customHeight="true" outlineLevel="0" collapsed="false">
      <c r="A42" s="93"/>
      <c r="B42" s="71" t="s">
        <v>137</v>
      </c>
      <c r="C42" s="104" t="s">
        <v>138</v>
      </c>
      <c r="D42" s="73" t="s">
        <v>33</v>
      </c>
      <c r="E42" s="74" t="s">
        <v>139</v>
      </c>
      <c r="F42" s="74" t="s">
        <v>140</v>
      </c>
      <c r="G42" s="36" t="e">
        <f aca="false">E42/F42</f>
        <v>#VALUE!</v>
      </c>
      <c r="H42" s="47"/>
    </row>
    <row r="43" customFormat="false" ht="34" hidden="false" customHeight="true" outlineLevel="0" collapsed="false">
      <c r="A43" s="93"/>
      <c r="B43" s="71" t="s">
        <v>141</v>
      </c>
      <c r="C43" s="104" t="s">
        <v>142</v>
      </c>
      <c r="D43" s="73" t="s">
        <v>33</v>
      </c>
      <c r="E43" s="74" t="s">
        <v>143</v>
      </c>
      <c r="F43" s="74" t="s">
        <v>144</v>
      </c>
      <c r="G43" s="36" t="e">
        <f aca="false">E43/F43</f>
        <v>#VALUE!</v>
      </c>
      <c r="H43" s="47"/>
    </row>
    <row r="44" customFormat="false" ht="34" hidden="false" customHeight="true" outlineLevel="0" collapsed="false">
      <c r="A44" s="93"/>
      <c r="B44" s="71" t="s">
        <v>145</v>
      </c>
      <c r="C44" s="104" t="s">
        <v>146</v>
      </c>
      <c r="D44" s="73" t="s">
        <v>33</v>
      </c>
      <c r="E44" s="74" t="s">
        <v>147</v>
      </c>
      <c r="F44" s="74" t="s">
        <v>148</v>
      </c>
      <c r="G44" s="36" t="e">
        <f aca="false">E44/F44</f>
        <v>#VALUE!</v>
      </c>
      <c r="H44" s="47"/>
    </row>
    <row r="45" customFormat="false" ht="34" hidden="false" customHeight="true" outlineLevel="0" collapsed="false">
      <c r="A45" s="93"/>
      <c r="B45" s="71" t="s">
        <v>149</v>
      </c>
      <c r="C45" s="104" t="s">
        <v>150</v>
      </c>
      <c r="D45" s="73" t="s">
        <v>33</v>
      </c>
      <c r="E45" s="74" t="s">
        <v>151</v>
      </c>
      <c r="F45" s="74" t="s">
        <v>152</v>
      </c>
      <c r="G45" s="36" t="e">
        <f aca="false">E45/F45</f>
        <v>#VALUE!</v>
      </c>
      <c r="H45" s="47"/>
    </row>
    <row r="46" customFormat="false" ht="34" hidden="false" customHeight="true" outlineLevel="0" collapsed="false">
      <c r="A46" s="93"/>
      <c r="B46" s="71" t="s">
        <v>153</v>
      </c>
      <c r="C46" s="104" t="s">
        <v>154</v>
      </c>
      <c r="D46" s="73" t="s">
        <v>33</v>
      </c>
      <c r="E46" s="74" t="s">
        <v>155</v>
      </c>
      <c r="F46" s="74" t="s">
        <v>156</v>
      </c>
      <c r="G46" s="36" t="e">
        <f aca="false">E46/F46</f>
        <v>#VALUE!</v>
      </c>
      <c r="H46" s="47"/>
    </row>
    <row r="47" customFormat="false" ht="37" hidden="false" customHeight="true" outlineLevel="0" collapsed="false">
      <c r="A47" s="93"/>
      <c r="B47" s="71" t="s">
        <v>157</v>
      </c>
      <c r="C47" s="104" t="s">
        <v>158</v>
      </c>
      <c r="D47" s="73" t="s">
        <v>33</v>
      </c>
      <c r="E47" s="74" t="s">
        <v>159</v>
      </c>
      <c r="F47" s="74" t="s">
        <v>160</v>
      </c>
      <c r="G47" s="36" t="e">
        <f aca="false">E47/F47</f>
        <v>#VALUE!</v>
      </c>
      <c r="H47" s="47"/>
    </row>
    <row r="48" customFormat="false" ht="34" hidden="false" customHeight="true" outlineLevel="0" collapsed="false">
      <c r="A48" s="93"/>
      <c r="B48" s="71" t="s">
        <v>161</v>
      </c>
      <c r="C48" s="104" t="s">
        <v>162</v>
      </c>
      <c r="D48" s="73" t="s">
        <v>33</v>
      </c>
      <c r="E48" s="74" t="s">
        <v>163</v>
      </c>
      <c r="F48" s="74" t="s">
        <v>164</v>
      </c>
      <c r="G48" s="36" t="e">
        <f aca="false">E48/F48</f>
        <v>#VALUE!</v>
      </c>
      <c r="H48" s="47"/>
    </row>
    <row r="49" customFormat="false" ht="34" hidden="false" customHeight="true" outlineLevel="0" collapsed="false">
      <c r="A49" s="93"/>
      <c r="B49" s="77" t="s">
        <v>165</v>
      </c>
      <c r="C49" s="112" t="s">
        <v>166</v>
      </c>
      <c r="D49" s="79" t="s">
        <v>33</v>
      </c>
      <c r="E49" s="94" t="s">
        <v>167</v>
      </c>
      <c r="F49" s="94" t="s">
        <v>168</v>
      </c>
      <c r="G49" s="111" t="e">
        <f aca="false">E49/F49</f>
        <v>#VALUE!</v>
      </c>
      <c r="H49" s="47"/>
    </row>
    <row r="50" customFormat="false" ht="29.5" hidden="false" customHeight="true" outlineLevel="0" collapsed="false">
      <c r="A50" s="25" t="s">
        <v>169</v>
      </c>
      <c r="B50" s="99" t="s">
        <v>170</v>
      </c>
      <c r="C50" s="113" t="s">
        <v>171</v>
      </c>
      <c r="D50" s="101" t="s">
        <v>33</v>
      </c>
      <c r="E50" s="102" t="s">
        <v>172</v>
      </c>
      <c r="F50" s="102" t="s">
        <v>173</v>
      </c>
      <c r="G50" s="103" t="e">
        <f aca="false">E50/F50</f>
        <v>#VALUE!</v>
      </c>
      <c r="H50" s="47"/>
    </row>
    <row r="51" customFormat="false" ht="31.5" hidden="false" customHeight="true" outlineLevel="0" collapsed="false">
      <c r="A51" s="25"/>
      <c r="B51" s="71" t="s">
        <v>174</v>
      </c>
      <c r="C51" s="114" t="s">
        <v>175</v>
      </c>
      <c r="D51" s="73" t="s">
        <v>33</v>
      </c>
      <c r="E51" s="74" t="s">
        <v>176</v>
      </c>
      <c r="F51" s="74" t="s">
        <v>177</v>
      </c>
      <c r="G51" s="36" t="e">
        <f aca="false">E51/F51</f>
        <v>#VALUE!</v>
      </c>
      <c r="H51" s="47"/>
    </row>
    <row r="52" customFormat="false" ht="22.75" hidden="false" customHeight="true" outlineLevel="0" collapsed="false">
      <c r="A52" s="25"/>
      <c r="B52" s="71" t="s">
        <v>178</v>
      </c>
      <c r="C52" s="114" t="s">
        <v>179</v>
      </c>
      <c r="D52" s="73" t="s">
        <v>33</v>
      </c>
      <c r="E52" s="74" t="s">
        <v>180</v>
      </c>
      <c r="F52" s="74" t="s">
        <v>181</v>
      </c>
      <c r="G52" s="36" t="e">
        <f aca="false">E52/F52</f>
        <v>#VALUE!</v>
      </c>
      <c r="H52" s="47"/>
    </row>
    <row r="53" customFormat="false" ht="32.5" hidden="false" customHeight="true" outlineLevel="0" collapsed="false">
      <c r="A53" s="25"/>
      <c r="B53" s="105" t="s">
        <v>182</v>
      </c>
      <c r="C53" s="115" t="s">
        <v>183</v>
      </c>
      <c r="D53" s="107" t="s">
        <v>33</v>
      </c>
      <c r="E53" s="108" t="s">
        <v>184</v>
      </c>
      <c r="F53" s="108" t="s">
        <v>185</v>
      </c>
      <c r="G53" s="109" t="e">
        <f aca="false">E53/F53</f>
        <v>#VALUE!</v>
      </c>
      <c r="H53" s="47"/>
    </row>
    <row r="54" customFormat="false" ht="15.5" hidden="false" customHeight="true" outlineLevel="0" collapsed="false">
      <c r="A54" s="116" t="s">
        <v>186</v>
      </c>
      <c r="B54" s="116"/>
      <c r="C54" s="116"/>
      <c r="D54" s="116"/>
      <c r="E54" s="116"/>
      <c r="F54" s="116"/>
      <c r="G54" s="36" t="e">
        <f aca="false">(SUM(E55:E62)/SUM(F55:F62))</f>
        <v>#DIV/0!</v>
      </c>
      <c r="H54" s="24" t="s">
        <v>16</v>
      </c>
    </row>
    <row r="55" customFormat="false" ht="22.75" hidden="false" customHeight="true" outlineLevel="0" collapsed="false">
      <c r="A55" s="25" t="s">
        <v>40</v>
      </c>
      <c r="B55" s="117" t="s">
        <v>187</v>
      </c>
      <c r="C55" s="113" t="s">
        <v>188</v>
      </c>
      <c r="D55" s="101" t="s">
        <v>33</v>
      </c>
      <c r="E55" s="118" t="s">
        <v>189</v>
      </c>
      <c r="F55" s="119" t="s">
        <v>190</v>
      </c>
      <c r="G55" s="103" t="e">
        <f aca="false">E55/F55</f>
        <v>#VALUE!</v>
      </c>
      <c r="H55" s="120"/>
    </row>
    <row r="56" customFormat="false" ht="22.75" hidden="false" customHeight="true" outlineLevel="0" collapsed="false">
      <c r="A56" s="25"/>
      <c r="B56" s="71" t="s">
        <v>191</v>
      </c>
      <c r="C56" s="114" t="s">
        <v>192</v>
      </c>
      <c r="D56" s="73" t="s">
        <v>33</v>
      </c>
      <c r="E56" s="118" t="s">
        <v>193</v>
      </c>
      <c r="F56" s="119" t="s">
        <v>194</v>
      </c>
      <c r="G56" s="36" t="e">
        <f aca="false">E56/F56</f>
        <v>#VALUE!</v>
      </c>
      <c r="H56" s="120"/>
    </row>
    <row r="57" customFormat="false" ht="22.75" hidden="false" customHeight="true" outlineLevel="0" collapsed="false">
      <c r="A57" s="25"/>
      <c r="B57" s="71" t="s">
        <v>195</v>
      </c>
      <c r="C57" s="114" t="s">
        <v>196</v>
      </c>
      <c r="D57" s="73" t="s">
        <v>33</v>
      </c>
      <c r="E57" s="118" t="s">
        <v>197</v>
      </c>
      <c r="F57" s="121" t="s">
        <v>198</v>
      </c>
      <c r="G57" s="36" t="e">
        <f aca="false">E57/F57</f>
        <v>#VALUE!</v>
      </c>
      <c r="H57" s="120"/>
    </row>
    <row r="58" customFormat="false" ht="22.75" hidden="false" customHeight="true" outlineLevel="0" collapsed="false">
      <c r="A58" s="25"/>
      <c r="B58" s="105" t="s">
        <v>199</v>
      </c>
      <c r="C58" s="115" t="s">
        <v>200</v>
      </c>
      <c r="D58" s="107" t="s">
        <v>33</v>
      </c>
      <c r="E58" s="122" t="s">
        <v>201</v>
      </c>
      <c r="F58" s="122" t="s">
        <v>202</v>
      </c>
      <c r="G58" s="109" t="e">
        <f aca="false">E58/F58</f>
        <v>#VALUE!</v>
      </c>
      <c r="H58" s="120"/>
    </row>
    <row r="59" customFormat="false" ht="22.75" hidden="false" customHeight="true" outlineLevel="0" collapsed="false">
      <c r="A59" s="25" t="s">
        <v>30</v>
      </c>
      <c r="B59" s="99" t="s">
        <v>203</v>
      </c>
      <c r="C59" s="113" t="s">
        <v>204</v>
      </c>
      <c r="D59" s="101" t="s">
        <v>33</v>
      </c>
      <c r="E59" s="121" t="s">
        <v>205</v>
      </c>
      <c r="F59" s="121" t="s">
        <v>206</v>
      </c>
      <c r="G59" s="103" t="e">
        <f aca="false">E59/F59</f>
        <v>#VALUE!</v>
      </c>
      <c r="H59" s="120"/>
    </row>
    <row r="60" customFormat="false" ht="22.75" hidden="false" customHeight="true" outlineLevel="0" collapsed="false">
      <c r="A60" s="25"/>
      <c r="B60" s="48" t="s">
        <v>207</v>
      </c>
      <c r="C60" s="91" t="s">
        <v>208</v>
      </c>
      <c r="D60" s="50" t="s">
        <v>33</v>
      </c>
      <c r="E60" s="122" t="s">
        <v>209</v>
      </c>
      <c r="F60" s="122" t="s">
        <v>210</v>
      </c>
      <c r="G60" s="42" t="e">
        <f aca="false">E60/F60</f>
        <v>#VALUE!</v>
      </c>
      <c r="H60" s="120"/>
    </row>
    <row r="61" customFormat="false" ht="29.5" hidden="false" customHeight="true" outlineLevel="0" collapsed="false">
      <c r="A61" s="123" t="s">
        <v>49</v>
      </c>
      <c r="B61" s="77" t="s">
        <v>211</v>
      </c>
      <c r="C61" s="78" t="s">
        <v>212</v>
      </c>
      <c r="D61" s="79" t="s">
        <v>33</v>
      </c>
      <c r="E61" s="119" t="s">
        <v>213</v>
      </c>
      <c r="F61" s="119" t="s">
        <v>214</v>
      </c>
      <c r="G61" s="109" t="e">
        <f aca="false">E61/F61</f>
        <v>#VALUE!</v>
      </c>
      <c r="H61" s="120"/>
    </row>
    <row r="62" customFormat="false" ht="28.5" hidden="false" customHeight="true" outlineLevel="0" collapsed="false">
      <c r="A62" s="124" t="s">
        <v>215</v>
      </c>
      <c r="B62" s="125" t="s">
        <v>216</v>
      </c>
      <c r="C62" s="126" t="s">
        <v>217</v>
      </c>
      <c r="D62" s="127" t="s">
        <v>33</v>
      </c>
      <c r="E62" s="119" t="s">
        <v>218</v>
      </c>
      <c r="F62" s="119" t="s">
        <v>219</v>
      </c>
      <c r="G62" s="109" t="e">
        <f aca="false">E62/F62</f>
        <v>#VALUE!</v>
      </c>
      <c r="H62" s="120"/>
    </row>
    <row r="63" customFormat="false" ht="14.25" hidden="false" customHeight="true" outlineLevel="0" collapsed="false">
      <c r="A63" s="21"/>
      <c r="B63" s="128"/>
      <c r="C63" s="129" t="s">
        <v>220</v>
      </c>
      <c r="D63" s="129"/>
      <c r="E63" s="129"/>
      <c r="F63" s="129"/>
      <c r="G63" s="23" t="e">
        <f aca="false">(SUM(E64:E67)/(SUM(F64:F67)))</f>
        <v>#DIV/0!</v>
      </c>
      <c r="H63" s="24" t="s">
        <v>16</v>
      </c>
    </row>
    <row r="64" customFormat="false" ht="22.75" hidden="false" customHeight="true" outlineLevel="0" collapsed="false">
      <c r="A64" s="25" t="s">
        <v>221</v>
      </c>
      <c r="B64" s="77" t="s">
        <v>222</v>
      </c>
      <c r="C64" s="130" t="s">
        <v>223</v>
      </c>
      <c r="D64" s="79" t="s">
        <v>33</v>
      </c>
      <c r="E64" s="131" t="s">
        <v>224</v>
      </c>
      <c r="F64" s="132" t="s">
        <v>225</v>
      </c>
      <c r="G64" s="103" t="e">
        <f aca="false">E64/F64</f>
        <v>#VALUE!</v>
      </c>
      <c r="H64" s="133"/>
    </row>
    <row r="65" customFormat="false" ht="22.75" hidden="false" customHeight="true" outlineLevel="0" collapsed="false">
      <c r="A65" s="25"/>
      <c r="B65" s="71" t="s">
        <v>226</v>
      </c>
      <c r="C65" s="134" t="s">
        <v>227</v>
      </c>
      <c r="D65" s="73" t="s">
        <v>33</v>
      </c>
      <c r="E65" s="135" t="s">
        <v>228</v>
      </c>
      <c r="F65" s="136" t="s">
        <v>229</v>
      </c>
      <c r="G65" s="36" t="e">
        <f aca="false">E65/F65</f>
        <v>#VALUE!</v>
      </c>
      <c r="H65" s="133"/>
    </row>
    <row r="66" customFormat="false" ht="28.25" hidden="false" customHeight="true" outlineLevel="0" collapsed="false">
      <c r="A66" s="25"/>
      <c r="B66" s="71" t="s">
        <v>230</v>
      </c>
      <c r="C66" s="134" t="s">
        <v>231</v>
      </c>
      <c r="D66" s="73" t="s">
        <v>33</v>
      </c>
      <c r="E66" s="135" t="s">
        <v>232</v>
      </c>
      <c r="F66" s="136" t="s">
        <v>233</v>
      </c>
      <c r="G66" s="36" t="e">
        <f aca="false">E66/F66</f>
        <v>#VALUE!</v>
      </c>
      <c r="H66" s="133"/>
    </row>
    <row r="67" customFormat="false" ht="22.75" hidden="false" customHeight="true" outlineLevel="0" collapsed="false">
      <c r="A67" s="25"/>
      <c r="B67" s="105" t="s">
        <v>234</v>
      </c>
      <c r="C67" s="137" t="s">
        <v>235</v>
      </c>
      <c r="D67" s="107" t="s">
        <v>33</v>
      </c>
      <c r="E67" s="138" t="s">
        <v>236</v>
      </c>
      <c r="F67" s="139" t="s">
        <v>237</v>
      </c>
      <c r="G67" s="109" t="e">
        <f aca="false">E67/F67</f>
        <v>#VALUE!</v>
      </c>
      <c r="H67" s="133"/>
    </row>
    <row r="68" s="4" customFormat="true" ht="15.5" hidden="false" customHeight="false" outlineLevel="0" collapsed="false">
      <c r="A68" s="140"/>
      <c r="B68" s="140"/>
      <c r="G68" s="141"/>
    </row>
    <row r="69" s="4" customFormat="true" ht="14.75" hidden="false" customHeight="false" outlineLevel="0" collapsed="false">
      <c r="A69" s="140"/>
      <c r="B69" s="140"/>
      <c r="G69" s="141"/>
    </row>
    <row r="70" s="4" customFormat="true" ht="14.75" hidden="false" customHeight="false" outlineLevel="0" collapsed="false">
      <c r="A70" s="140"/>
      <c r="B70" s="140"/>
      <c r="G70" s="141"/>
    </row>
    <row r="71" s="4" customFormat="true" ht="14.75" hidden="false" customHeight="false" outlineLevel="0" collapsed="false">
      <c r="A71" s="140"/>
      <c r="B71" s="140"/>
      <c r="G71" s="141"/>
    </row>
    <row r="72" s="4" customFormat="true" ht="14.75" hidden="false" customHeight="false" outlineLevel="0" collapsed="false">
      <c r="A72" s="140"/>
      <c r="B72" s="140"/>
      <c r="G72" s="141"/>
    </row>
    <row r="73" s="4" customFormat="true" ht="14.75" hidden="false" customHeight="false" outlineLevel="0" collapsed="false">
      <c r="A73" s="140"/>
      <c r="B73" s="140"/>
      <c r="G73" s="141"/>
    </row>
    <row r="74" s="4" customFormat="true" ht="14.75" hidden="false" customHeight="false" outlineLevel="0" collapsed="false">
      <c r="A74" s="140"/>
      <c r="B74" s="140"/>
      <c r="G74" s="141"/>
    </row>
    <row r="75" s="4" customFormat="true" ht="14.75" hidden="false" customHeight="false" outlineLevel="0" collapsed="false">
      <c r="A75" s="140"/>
      <c r="B75" s="140"/>
      <c r="G75" s="141"/>
    </row>
    <row r="76" s="4" customFormat="true" ht="14.75" hidden="false" customHeight="false" outlineLevel="0" collapsed="false">
      <c r="A76" s="140"/>
      <c r="B76" s="140"/>
      <c r="G76" s="141"/>
    </row>
    <row r="77" s="4" customFormat="true" ht="14.75" hidden="false" customHeight="false" outlineLevel="0" collapsed="false">
      <c r="A77" s="140"/>
      <c r="B77" s="140"/>
      <c r="G77" s="141"/>
    </row>
    <row r="78" s="4" customFormat="true" ht="14.75" hidden="false" customHeight="false" outlineLevel="0" collapsed="false">
      <c r="A78" s="140"/>
      <c r="B78" s="140"/>
      <c r="G78" s="141"/>
    </row>
    <row r="79" s="4" customFormat="true" ht="14.75" hidden="false" customHeight="false" outlineLevel="0" collapsed="false">
      <c r="A79" s="140"/>
      <c r="B79" s="140"/>
      <c r="G79" s="141"/>
    </row>
    <row r="80" s="4" customFormat="true" ht="14.75" hidden="false" customHeight="false" outlineLevel="0" collapsed="false">
      <c r="A80" s="140"/>
      <c r="B80" s="140"/>
      <c r="G80" s="141"/>
    </row>
    <row r="81" s="4" customFormat="true" ht="14.75" hidden="false" customHeight="false" outlineLevel="0" collapsed="false">
      <c r="A81" s="140"/>
      <c r="B81" s="140"/>
      <c r="G81" s="141"/>
    </row>
    <row r="82" s="4" customFormat="true" ht="14.75" hidden="false" customHeight="false" outlineLevel="0" collapsed="false">
      <c r="A82" s="140"/>
      <c r="B82" s="140"/>
      <c r="G82" s="141"/>
    </row>
    <row r="83" s="4" customFormat="true" ht="14.75" hidden="false" customHeight="false" outlineLevel="0" collapsed="false">
      <c r="A83" s="140"/>
      <c r="B83" s="140"/>
      <c r="G83" s="141"/>
    </row>
    <row r="84" s="4" customFormat="true" ht="14.75" hidden="false" customHeight="false" outlineLevel="0" collapsed="false">
      <c r="A84" s="140"/>
      <c r="B84" s="140"/>
      <c r="G84" s="141"/>
    </row>
    <row r="85" s="4" customFormat="true" ht="14.75" hidden="false" customHeight="false" outlineLevel="0" collapsed="false">
      <c r="A85" s="140"/>
      <c r="B85" s="140"/>
      <c r="G85" s="141"/>
    </row>
    <row r="86" s="4" customFormat="true" ht="14.75" hidden="false" customHeight="false" outlineLevel="0" collapsed="false">
      <c r="A86" s="140"/>
      <c r="B86" s="140"/>
      <c r="G86" s="141"/>
    </row>
    <row r="87" s="4" customFormat="true" ht="14.75" hidden="false" customHeight="false" outlineLevel="0" collapsed="false">
      <c r="A87" s="140"/>
      <c r="B87" s="140"/>
      <c r="G87" s="141"/>
    </row>
    <row r="88" s="4" customFormat="true" ht="14.75" hidden="false" customHeight="false" outlineLevel="0" collapsed="false">
      <c r="A88" s="140"/>
      <c r="B88" s="140"/>
      <c r="G88" s="141"/>
    </row>
  </sheetData>
  <mergeCells count="38">
    <mergeCell ref="A1:H1"/>
    <mergeCell ref="A2:B5"/>
    <mergeCell ref="C2:F2"/>
    <mergeCell ref="G2:H3"/>
    <mergeCell ref="C3:C4"/>
    <mergeCell ref="D3:D4"/>
    <mergeCell ref="E3:F4"/>
    <mergeCell ref="E5:F5"/>
    <mergeCell ref="A6:B6"/>
    <mergeCell ref="B7:F7"/>
    <mergeCell ref="A8:A12"/>
    <mergeCell ref="H8:H12"/>
    <mergeCell ref="B13:F13"/>
    <mergeCell ref="A14:A15"/>
    <mergeCell ref="H14:H19"/>
    <mergeCell ref="A16:A17"/>
    <mergeCell ref="A18:A19"/>
    <mergeCell ref="B20:F20"/>
    <mergeCell ref="A21:A22"/>
    <mergeCell ref="H21:H27"/>
    <mergeCell ref="A23:A24"/>
    <mergeCell ref="A25:A27"/>
    <mergeCell ref="B28:F28"/>
    <mergeCell ref="A29:A30"/>
    <mergeCell ref="H29:H34"/>
    <mergeCell ref="A31:A32"/>
    <mergeCell ref="A33:A34"/>
    <mergeCell ref="C35:F35"/>
    <mergeCell ref="A36:A40"/>
    <mergeCell ref="H36:H53"/>
    <mergeCell ref="A41:A49"/>
    <mergeCell ref="A50:A53"/>
    <mergeCell ref="A54:F54"/>
    <mergeCell ref="A55:A58"/>
    <mergeCell ref="A59:A60"/>
    <mergeCell ref="C63:F63"/>
    <mergeCell ref="A64:A67"/>
    <mergeCell ref="H64:H67"/>
  </mergeCells>
  <conditionalFormatting sqref="G13:G53 G55:G67">
    <cfRule type="cellIs" priority="2" operator="lessThan" aboveAverage="0" equalAverage="0" bottom="0" percent="0" rank="0" text="" dxfId="0">
      <formula>0.66</formula>
    </cfRule>
    <cfRule type="cellIs" priority="3" operator="greaterThan" aboveAverage="0" equalAverage="0" bottom="0" percent="0" rank="0" text="" dxfId="1">
      <formula>0.859</formula>
    </cfRule>
    <cfRule type="cellIs" priority="4" operator="between" aboveAverage="0" equalAverage="0" bottom="0" percent="0" rank="0" text="" dxfId="2">
      <formula>0.659</formula>
      <formula>0.859</formula>
    </cfRule>
  </conditionalFormatting>
  <conditionalFormatting sqref="D5:E5">
    <cfRule type="containsText" priority="5" operator="containsText" aboveAverage="0" equalAverage="0" bottom="0" percent="0" rank="0" text="0" dxfId="3">
      <formula>NOT(ISERROR(SEARCH("0",D5)))</formula>
    </cfRule>
  </conditionalFormatting>
  <conditionalFormatting sqref="C5">
    <cfRule type="containsText" priority="6" operator="containsText" aboveAverage="0" equalAverage="0" bottom="0" percent="0" rank="0" text="0" dxfId="4">
      <formula>NOT(ISERROR(SEARCH("0",C5)))</formula>
    </cfRule>
  </conditionalFormatting>
  <conditionalFormatting sqref="G54">
    <cfRule type="cellIs" priority="7" operator="lessThan" aboveAverage="0" equalAverage="0" bottom="0" percent="0" rank="0" text="" dxfId="5">
      <formula>0.66</formula>
    </cfRule>
    <cfRule type="cellIs" priority="8" operator="greaterThan" aboveAverage="0" equalAverage="0" bottom="0" percent="0" rank="0" text="" dxfId="6">
      <formula>0.859</formula>
    </cfRule>
    <cfRule type="cellIs" priority="9" operator="between" aboveAverage="0" equalAverage="0" bottom="0" percent="0" rank="0" text="" dxfId="7">
      <formula>0.659</formula>
      <formula>0.859</formula>
    </cfRule>
  </conditionalFormatting>
  <conditionalFormatting sqref="G7">
    <cfRule type="cellIs" priority="10" operator="lessThan" aboveAverage="0" equalAverage="0" bottom="0" percent="0" rank="0" text="" dxfId="8">
      <formula>0.66</formula>
    </cfRule>
    <cfRule type="cellIs" priority="11" operator="greaterThan" aboveAverage="0" equalAverage="0" bottom="0" percent="0" rank="0" text="" dxfId="9">
      <formula>0.859</formula>
    </cfRule>
    <cfRule type="cellIs" priority="12" operator="between" aboveAverage="0" equalAverage="0" bottom="0" percent="0" rank="0" text="" dxfId="10">
      <formula>0.659</formula>
      <formula>0.859</formula>
    </cfRule>
  </conditionalFormatting>
  <conditionalFormatting sqref="G8:G12">
    <cfRule type="cellIs" priority="13" operator="lessThan" aboveAverage="0" equalAverage="0" bottom="0" percent="0" rank="0" text="" dxfId="11">
      <formula>0.66</formula>
    </cfRule>
    <cfRule type="cellIs" priority="14" operator="greaterThan" aboveAverage="0" equalAverage="0" bottom="0" percent="0" rank="0" text="" dxfId="12">
      <formula>0.859</formula>
    </cfRule>
    <cfRule type="cellIs" priority="15" operator="between" aboveAverage="0" equalAverage="0" bottom="0" percent="0" rank="0" text="" dxfId="13">
      <formula>0.659</formula>
      <formula>0.859</formula>
    </cfRule>
  </conditionalFormatting>
  <dataValidations count="5">
    <dataValidation allowBlank="true" error="Verifique se ao digitar não trocou o numerador pelo denominador" errorTitle="Verificar" operator="greaterThanOrEqual" showDropDown="false" showErrorMessage="true" showInputMessage="true" sqref="F14:F19 F21:F27 F29:F34 F36:F53" type="whole">
      <formula1>E14</formula1>
      <formula2>0</formula2>
    </dataValidation>
    <dataValidation allowBlank="true" operator="between" prompt="Data da digitação de dados de MQ. Esta data é inserida na folha &quot;Dados Gerai&quot;" promptTitle="Data" showDropDown="false" showErrorMessage="true" showInputMessage="true" sqref="G4" type="none">
      <formula1>0</formula1>
      <formula2>0</formula2>
    </dataValidation>
    <dataValidation allowBlank="true" operator="between" prompt="Estes dados devem ser digitados na folha &quot;Dados Gerais&quot;" promptTitle="Dados" showDropDown="false" showErrorMessage="true" showInputMessage="true" sqref="D3:E3" type="none">
      <formula1>0</formula1>
      <formula2>0</formula2>
    </dataValidation>
    <dataValidation allowBlank="true" operator="between" prompt=" Ir para folha &quot;Dados Gerais&quot; e digitar o dado no campo apropriado." promptTitle="Dados" showDropDown="false" showErrorMessage="true" showInputMessage="true" sqref="D5:E5" type="none">
      <formula1>0</formula1>
      <formula2>0</formula2>
    </dataValidation>
    <dataValidation allowBlank="true" error="Verifique se ao digitar não trocou o numerador pelo denominador" errorTitle="Verificar" operator="between" showDropDown="false" showErrorMessage="true" showInputMessage="true" sqref="E29:E34" type="none">
      <formula1>0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1666666666667" bottom="0.953472222222222" header="0.511805555555555" footer="0.511805555555555"/>
  <pageSetup paperSize="9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P10"/>
  <sheetViews>
    <sheetView showFormulas="false" showGridLines="true" showRowColHeaders="true" showZeros="true" rightToLeft="false" tabSelected="true" showOutlineSymbols="true" defaultGridColor="true" view="normal" topLeftCell="A2" colorId="64" zoomScale="140" zoomScaleNormal="140" zoomScalePageLayoutView="100" workbookViewId="0">
      <selection pane="topLeft" activeCell="B13" activeCellId="0" sqref="B13"/>
    </sheetView>
  </sheetViews>
  <sheetFormatPr defaultColWidth="8.6953125" defaultRowHeight="14.75" zeroHeight="false" outlineLevelRow="0" outlineLevelCol="0"/>
  <cols>
    <col collapsed="false" customWidth="true" hidden="false" outlineLevel="0" max="1" min="1" style="0" width="21.44"/>
    <col collapsed="false" customWidth="true" hidden="false" outlineLevel="0" max="3" min="2" style="0" width="16"/>
    <col collapsed="false" customWidth="true" hidden="false" outlineLevel="0" max="4" min="4" style="0" width="40.09"/>
    <col collapsed="false" customWidth="true" hidden="false" outlineLevel="0" max="5" min="5" style="0" width="33"/>
    <col collapsed="false" customWidth="true" hidden="false" outlineLevel="0" max="6" min="6" style="0" width="32"/>
    <col collapsed="false" customWidth="true" hidden="false" outlineLevel="0" max="7" min="7" style="0" width="35.63"/>
    <col collapsed="false" customWidth="true" hidden="false" outlineLevel="0" max="8" min="8" style="0" width="56.91"/>
    <col collapsed="false" customWidth="true" hidden="false" outlineLevel="0" max="9" min="9" style="0" width="35.73"/>
    <col collapsed="false" customWidth="true" hidden="false" outlineLevel="0" max="10" min="10" style="0" width="32.72"/>
    <col collapsed="false" customWidth="true" hidden="false" outlineLevel="0" max="11" min="11" style="0" width="32.09"/>
    <col collapsed="false" customWidth="true" hidden="false" outlineLevel="0" max="12" min="12" style="0" width="33.82"/>
    <col collapsed="false" customWidth="true" hidden="false" outlineLevel="0" max="13" min="13" style="0" width="37.18"/>
    <col collapsed="false" customWidth="true" hidden="false" outlineLevel="0" max="15" min="15" style="0" width="12.56"/>
    <col collapsed="false" customWidth="true" hidden="false" outlineLevel="0" max="16" min="16" style="0" width="13.36"/>
    <col collapsed="false" customWidth="true" hidden="false" outlineLevel="0" max="17" min="17" style="0" width="14.09"/>
    <col collapsed="false" customWidth="true" hidden="false" outlineLevel="0" max="19" min="19" style="0" width="12.9"/>
    <col collapsed="false" customWidth="true" hidden="false" outlineLevel="0" max="20" min="20" style="0" width="13.44"/>
    <col collapsed="false" customWidth="true" hidden="false" outlineLevel="0" max="21" min="21" style="0" width="14.54"/>
    <col collapsed="false" customWidth="true" hidden="false" outlineLevel="0" max="23" min="23" style="0" width="12.37"/>
    <col collapsed="false" customWidth="true" hidden="false" outlineLevel="0" max="24" min="24" style="0" width="12.64"/>
    <col collapsed="false" customWidth="true" hidden="false" outlineLevel="0" max="25" min="25" style="0" width="15.36"/>
    <col collapsed="false" customWidth="true" hidden="false" outlineLevel="0" max="27" min="27" style="0" width="13.09"/>
    <col collapsed="false" customWidth="true" hidden="false" outlineLevel="0" max="28" min="28" style="0" width="13.63"/>
    <col collapsed="false" customWidth="true" hidden="false" outlineLevel="0" max="29" min="29" style="0" width="13.55"/>
    <col collapsed="false" customWidth="true" hidden="false" outlineLevel="0" max="31" min="31" style="0" width="11.38"/>
    <col collapsed="false" customWidth="true" hidden="false" outlineLevel="0" max="32" min="32" style="0" width="12.1"/>
    <col collapsed="false" customWidth="true" hidden="false" outlineLevel="0" max="33" min="33" style="0" width="11.54"/>
    <col collapsed="false" customWidth="true" hidden="false" outlineLevel="0" max="34" min="34" style="0" width="10.09"/>
    <col collapsed="false" customWidth="true" hidden="false" outlineLevel="0" max="35" min="35" style="0" width="9.46"/>
    <col collapsed="false" customWidth="true" hidden="false" outlineLevel="0" max="36" min="36" style="0" width="13.17"/>
    <col collapsed="false" customWidth="true" hidden="false" outlineLevel="0" max="37" min="37" style="0" width="14.09"/>
    <col collapsed="false" customWidth="true" hidden="false" outlineLevel="0" max="38" min="38" style="0" width="13.55"/>
    <col collapsed="false" customWidth="true" hidden="false" outlineLevel="0" max="39" min="39" style="0" width="11.45"/>
    <col collapsed="false" customWidth="true" hidden="false" outlineLevel="0" max="40" min="40" style="0" width="29.63"/>
    <col collapsed="false" customWidth="true" hidden="false" outlineLevel="0" max="42" min="42" style="0" width="11.38"/>
    <col collapsed="false" customWidth="true" hidden="false" outlineLevel="0" max="43" min="43" style="0" width="11.54"/>
    <col collapsed="false" customWidth="true" hidden="false" outlineLevel="0" max="44" min="44" style="0" width="12.1"/>
    <col collapsed="false" customWidth="true" hidden="false" outlineLevel="0" max="46" min="46" style="0" width="11.38"/>
    <col collapsed="false" customWidth="true" hidden="false" outlineLevel="0" max="47" min="47" style="0" width="11.54"/>
    <col collapsed="false" customWidth="true" hidden="false" outlineLevel="0" max="48" min="48" style="0" width="12.1"/>
    <col collapsed="false" customWidth="true" hidden="false" outlineLevel="0" max="50" min="50" style="0" width="11.38"/>
    <col collapsed="false" customWidth="true" hidden="false" outlineLevel="0" max="51" min="51" style="0" width="11.54"/>
    <col collapsed="false" customWidth="true" hidden="false" outlineLevel="0" max="52" min="52" style="0" width="12.1"/>
    <col collapsed="false" customWidth="true" hidden="false" outlineLevel="0" max="55" min="54" style="0" width="14.01"/>
    <col collapsed="false" customWidth="true" hidden="false" outlineLevel="0" max="56" min="56" style="0" width="13.55"/>
    <col collapsed="false" customWidth="true" hidden="false" outlineLevel="0" max="58" min="58" style="0" width="13.55"/>
    <col collapsed="false" customWidth="true" hidden="false" outlineLevel="0" max="59" min="59" style="0" width="13.29"/>
    <col collapsed="false" customWidth="true" hidden="false" outlineLevel="0" max="60" min="60" style="0" width="13.63"/>
    <col collapsed="false" customWidth="true" hidden="false" outlineLevel="0" max="62" min="62" style="0" width="11.38"/>
    <col collapsed="false" customWidth="true" hidden="false" outlineLevel="0" max="63" min="63" style="0" width="14.91"/>
    <col collapsed="false" customWidth="true" hidden="false" outlineLevel="0" max="64" min="64" style="0" width="15.18"/>
    <col collapsed="false" customWidth="true" hidden="false" outlineLevel="0" max="66" min="66" style="0" width="11.38"/>
    <col collapsed="false" customWidth="true" hidden="false" outlineLevel="0" max="68" min="67" style="0" width="10.63"/>
    <col collapsed="false" customWidth="true" hidden="false" outlineLevel="0" max="69" min="69" style="0" width="12.44"/>
    <col collapsed="false" customWidth="true" hidden="false" outlineLevel="0" max="71" min="71" style="0" width="11.38"/>
    <col collapsed="false" customWidth="true" hidden="false" outlineLevel="0" max="73" min="72" style="0" width="10.63"/>
    <col collapsed="false" customWidth="true" hidden="false" outlineLevel="0" max="74" min="74" style="0" width="12.44"/>
    <col collapsed="false" customWidth="true" hidden="false" outlineLevel="0" max="75" min="75" style="0" width="10.91"/>
    <col collapsed="false" customWidth="true" hidden="false" outlineLevel="0" max="76" min="76" style="0" width="15.54"/>
    <col collapsed="false" customWidth="true" hidden="false" outlineLevel="0" max="77" min="77" style="0" width="15"/>
    <col collapsed="false" customWidth="true" hidden="false" outlineLevel="0" max="78" min="78" style="0" width="11.38"/>
    <col collapsed="false" customWidth="true" hidden="false" outlineLevel="0" max="79" min="79" style="0" width="17.54"/>
    <col collapsed="false" customWidth="true" hidden="false" outlineLevel="0" max="80" min="80" style="0" width="16.27"/>
    <col collapsed="false" customWidth="true" hidden="false" outlineLevel="0" max="81" min="81" style="0" width="20.91"/>
    <col collapsed="false" customWidth="true" hidden="false" outlineLevel="0" max="82" min="82" style="0" width="31.81"/>
    <col collapsed="false" customWidth="true" hidden="false" outlineLevel="0" max="83" min="83" style="0" width="26.27"/>
    <col collapsed="false" customWidth="true" hidden="false" outlineLevel="0" max="84" min="84" style="0" width="41.18"/>
    <col collapsed="false" customWidth="true" hidden="false" outlineLevel="0" max="86" min="86" style="0" width="13.17"/>
    <col collapsed="false" customWidth="true" hidden="false" outlineLevel="0" max="87" min="87" style="0" width="11.38"/>
    <col collapsed="false" customWidth="true" hidden="false" outlineLevel="0" max="88" min="88" style="0" width="12.71"/>
    <col collapsed="false" customWidth="true" hidden="false" outlineLevel="0" max="89" min="89" style="0" width="12.9"/>
    <col collapsed="false" customWidth="true" hidden="false" outlineLevel="0" max="91" min="91" style="0" width="11.38"/>
    <col collapsed="false" customWidth="true" hidden="false" outlineLevel="0" max="92" min="92" style="0" width="11.72"/>
    <col collapsed="false" customWidth="true" hidden="false" outlineLevel="0" max="93" min="93" style="0" width="11.45"/>
    <col collapsed="false" customWidth="true" hidden="false" outlineLevel="0" max="94" min="94" style="0" width="13.71"/>
    <col collapsed="false" customWidth="true" hidden="false" outlineLevel="0" max="95" min="95" style="0" width="11.45"/>
    <col collapsed="false" customWidth="true" hidden="false" outlineLevel="0" max="96" min="96" style="0" width="12.64"/>
    <col collapsed="false" customWidth="true" hidden="false" outlineLevel="0" max="97" min="97" style="0" width="13.82"/>
    <col collapsed="false" customWidth="true" hidden="false" outlineLevel="0" max="98" min="98" style="0" width="10.73"/>
    <col collapsed="false" customWidth="true" hidden="false" outlineLevel="0" max="99" min="99" style="0" width="15.54"/>
    <col collapsed="false" customWidth="true" hidden="false" outlineLevel="0" max="100" min="100" style="0" width="15.18"/>
    <col collapsed="false" customWidth="true" hidden="false" outlineLevel="0" max="101" min="101" style="0" width="49.72"/>
    <col collapsed="false" customWidth="true" hidden="false" outlineLevel="0" max="102" min="102" style="0" width="23.81"/>
    <col collapsed="false" customWidth="true" hidden="false" outlineLevel="0" max="104" min="104" style="0" width="14.01"/>
    <col collapsed="false" customWidth="true" hidden="false" outlineLevel="0" max="105" min="105" style="0" width="13.89"/>
    <col collapsed="false" customWidth="true" hidden="false" outlineLevel="0" max="106" min="106" style="0" width="13.36"/>
    <col collapsed="false" customWidth="true" hidden="false" outlineLevel="0" max="108" min="108" style="0" width="14.81"/>
    <col collapsed="false" customWidth="true" hidden="false" outlineLevel="0" max="109" min="109" style="0" width="12.18"/>
    <col collapsed="false" customWidth="true" hidden="false" outlineLevel="0" max="110" min="110" style="0" width="13.44"/>
    <col collapsed="false" customWidth="true" hidden="false" outlineLevel="0" max="112" min="112" style="0" width="10.63"/>
    <col collapsed="false" customWidth="true" hidden="false" outlineLevel="0" max="113" min="113" style="0" width="10.99"/>
    <col collapsed="false" customWidth="true" hidden="false" outlineLevel="0" max="114" min="114" style="0" width="11.91"/>
    <col collapsed="false" customWidth="true" hidden="false" outlineLevel="0" max="115" min="115" style="0" width="12.27"/>
    <col collapsed="false" customWidth="true" hidden="false" outlineLevel="0" max="117" min="117" style="0" width="10"/>
    <col collapsed="false" customWidth="true" hidden="false" outlineLevel="0" max="118" min="118" style="0" width="10.54"/>
    <col collapsed="false" customWidth="true" hidden="false" outlineLevel="0" max="119" min="119" style="0" width="10.46"/>
    <col collapsed="false" customWidth="true" hidden="false" outlineLevel="0" max="120" min="120" style="0" width="10.82"/>
    <col collapsed="false" customWidth="true" hidden="false" outlineLevel="0" max="127" min="127" style="0" width="10.18"/>
    <col collapsed="false" customWidth="true" hidden="false" outlineLevel="0" max="128" min="128" style="0" width="10"/>
    <col collapsed="false" customWidth="true" hidden="false" outlineLevel="0" max="129" min="129" style="0" width="10.73"/>
    <col collapsed="false" customWidth="true" hidden="false" outlineLevel="0" max="130" min="130" style="0" width="11.11"/>
    <col collapsed="false" customWidth="true" hidden="false" outlineLevel="0" max="132" min="132" style="0" width="10.36"/>
    <col collapsed="false" customWidth="true" hidden="false" outlineLevel="0" max="133" min="133" style="0" width="10.91"/>
    <col collapsed="false" customWidth="true" hidden="false" outlineLevel="0" max="134" min="134" style="0" width="10.09"/>
    <col collapsed="false" customWidth="true" hidden="false" outlineLevel="0" max="135" min="135" style="0" width="11.11"/>
    <col collapsed="false" customWidth="true" hidden="false" outlineLevel="0" max="136" min="136" style="0" width="8.45"/>
    <col collapsed="false" customWidth="true" hidden="false" outlineLevel="0" max="137" min="137" style="0" width="10.18"/>
    <col collapsed="false" customWidth="true" hidden="false" outlineLevel="0" max="138" min="138" style="0" width="10.46"/>
    <col collapsed="false" customWidth="true" hidden="false" outlineLevel="0" max="139" min="139" style="0" width="10.63"/>
    <col collapsed="false" customWidth="true" hidden="false" outlineLevel="0" max="140" min="140" style="0" width="9.82"/>
    <col collapsed="false" customWidth="true" hidden="false" outlineLevel="0" max="141" min="141" style="0" width="39.44"/>
    <col collapsed="false" customWidth="true" hidden="false" outlineLevel="0" max="142" min="142" style="0" width="49.81"/>
    <col collapsed="false" customWidth="true" hidden="false" outlineLevel="0" max="143" min="143" style="0" width="39.44"/>
    <col collapsed="false" customWidth="true" hidden="false" outlineLevel="0" max="144" min="144" style="0" width="50"/>
    <col collapsed="false" customWidth="true" hidden="false" outlineLevel="0" max="145" min="145" style="0" width="65.01"/>
    <col collapsed="false" customWidth="true" hidden="false" outlineLevel="0" max="146" min="146" style="0" width="46.37"/>
    <col collapsed="false" customWidth="true" hidden="false" outlineLevel="0" max="147" min="147" style="0" width="11.72"/>
    <col collapsed="false" customWidth="true" hidden="false" outlineLevel="0" max="148" min="148" style="0" width="13.29"/>
    <col collapsed="false" customWidth="true" hidden="false" outlineLevel="0" max="149" min="149" style="0" width="14.81"/>
    <col collapsed="false" customWidth="true" hidden="false" outlineLevel="0" max="150" min="150" style="0" width="15.45"/>
    <col collapsed="false" customWidth="true" hidden="false" outlineLevel="0" max="154" min="151" style="0" width="16.45"/>
    <col collapsed="false" customWidth="true" hidden="false" outlineLevel="0" max="155" min="155" style="0" width="16.72"/>
    <col collapsed="false" customWidth="true" hidden="false" outlineLevel="0" max="156" min="156" style="0" width="12.37"/>
    <col collapsed="false" customWidth="true" hidden="false" outlineLevel="0" max="157" min="157" style="0" width="13.63"/>
    <col collapsed="false" customWidth="true" hidden="false" outlineLevel="0" max="158" min="158" style="0" width="15"/>
    <col collapsed="false" customWidth="true" hidden="false" outlineLevel="0" max="159" min="159" style="0" width="14.45"/>
    <col collapsed="false" customWidth="true" hidden="false" outlineLevel="0" max="160" min="160" style="0" width="16.63"/>
    <col collapsed="false" customWidth="true" hidden="false" outlineLevel="0" max="161" min="161" style="0" width="16.27"/>
    <col collapsed="false" customWidth="true" hidden="false" outlineLevel="0" max="162" min="162" style="0" width="15.63"/>
    <col collapsed="false" customWidth="true" hidden="false" outlineLevel="0" max="163" min="163" style="0" width="13.09"/>
    <col collapsed="false" customWidth="true" hidden="false" outlineLevel="0" max="164" min="164" style="0" width="13.17"/>
    <col collapsed="false" customWidth="true" hidden="false" outlineLevel="0" max="165" min="165" style="0" width="28.54"/>
    <col collapsed="false" customWidth="true" hidden="false" outlineLevel="0" max="166" min="166" style="0" width="58.36"/>
    <col collapsed="false" customWidth="true" hidden="false" outlineLevel="0" max="167" min="167" style="0" width="32.09"/>
    <col collapsed="false" customWidth="true" hidden="false" outlineLevel="0" max="168" min="168" style="0" width="43.91"/>
    <col collapsed="false" customWidth="true" hidden="false" outlineLevel="0" max="169" min="169" style="0" width="30.71"/>
    <col collapsed="false" customWidth="true" hidden="false" outlineLevel="0" max="170" min="170" style="0" width="45.98"/>
    <col collapsed="false" customWidth="true" hidden="false" outlineLevel="0" max="171" min="171" style="0" width="47.36"/>
    <col collapsed="false" customWidth="true" hidden="false" outlineLevel="0" max="172" min="172" style="0" width="49"/>
  </cols>
  <sheetData>
    <row r="1" customFormat="false" ht="18.5" hidden="false" customHeight="false" outlineLevel="0" collapsed="false">
      <c r="A1" s="142" t="s">
        <v>238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</row>
    <row r="2" customFormat="false" ht="18.5" hidden="false" customHeight="false" outlineLevel="0" collapsed="false">
      <c r="A2" s="143" t="s">
        <v>239</v>
      </c>
      <c r="B2" s="143" t="s">
        <v>240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</row>
    <row r="3" customFormat="false" ht="14.75" hidden="false" customHeight="true" outlineLevel="0" collapsed="false">
      <c r="A3" s="145" t="s">
        <v>241</v>
      </c>
      <c r="B3" s="146" t="s">
        <v>242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</row>
    <row r="4" customFormat="false" ht="14.75" hidden="false" customHeight="false" outlineLevel="0" collapsed="false">
      <c r="A4" s="145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</row>
    <row r="5" customFormat="false" ht="14.75" hidden="false" customHeight="false" outlineLevel="0" collapsed="false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</row>
    <row r="6" customFormat="false" ht="14.75" hidden="false" customHeight="false" outlineLevel="0" collapsed="false">
      <c r="A6" s="148"/>
      <c r="B6" s="148"/>
      <c r="C6" s="148"/>
      <c r="D6" s="149" t="s">
        <v>243</v>
      </c>
      <c r="E6" s="149"/>
      <c r="F6" s="149"/>
      <c r="G6" s="149"/>
      <c r="H6" s="149"/>
      <c r="I6" s="149"/>
      <c r="J6" s="149"/>
      <c r="K6" s="149"/>
      <c r="L6" s="149"/>
      <c r="M6" s="149"/>
      <c r="N6" s="149" t="s">
        <v>244</v>
      </c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 t="s">
        <v>245</v>
      </c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 t="s">
        <v>246</v>
      </c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50" t="s">
        <v>247</v>
      </c>
      <c r="BN6" s="148"/>
      <c r="BO6" s="148"/>
      <c r="BP6" s="148"/>
      <c r="BQ6" s="148"/>
      <c r="BR6" s="148"/>
      <c r="BS6" s="148"/>
      <c r="BT6" s="148"/>
      <c r="BU6" s="148"/>
      <c r="BV6" s="148"/>
      <c r="BW6" s="150" t="s">
        <v>248</v>
      </c>
      <c r="BX6" s="148"/>
      <c r="BY6" s="148"/>
      <c r="BZ6" s="148"/>
      <c r="CA6" s="148"/>
      <c r="CB6" s="148"/>
      <c r="CC6" s="150" t="s">
        <v>249</v>
      </c>
      <c r="CD6" s="150"/>
      <c r="CE6" s="150"/>
      <c r="CF6" s="150"/>
      <c r="CG6" s="150" t="s">
        <v>250</v>
      </c>
      <c r="CH6" s="150"/>
      <c r="CI6" s="150"/>
      <c r="CJ6" s="150"/>
      <c r="CK6" s="150"/>
      <c r="CL6" s="150"/>
      <c r="CM6" s="150"/>
      <c r="CN6" s="150"/>
      <c r="CO6" s="150"/>
      <c r="CP6" s="150"/>
      <c r="CQ6" s="150" t="s">
        <v>251</v>
      </c>
      <c r="CR6" s="148"/>
      <c r="CS6" s="148"/>
      <c r="CT6" s="148"/>
      <c r="CU6" s="148"/>
      <c r="CV6" s="148"/>
      <c r="CW6" s="150" t="s">
        <v>252</v>
      </c>
      <c r="CX6" s="150"/>
      <c r="CY6" s="150" t="s">
        <v>253</v>
      </c>
      <c r="CZ6" s="150"/>
      <c r="DA6" s="150"/>
      <c r="DB6" s="150"/>
      <c r="DC6" s="150"/>
      <c r="DD6" s="150"/>
      <c r="DE6" s="150"/>
      <c r="DF6" s="150"/>
      <c r="DG6" s="151" t="s">
        <v>254</v>
      </c>
      <c r="DH6" s="151"/>
      <c r="DI6" s="151"/>
      <c r="DJ6" s="151"/>
      <c r="DK6" s="151"/>
      <c r="DL6" s="151"/>
      <c r="DM6" s="151"/>
      <c r="DN6" s="151"/>
      <c r="DO6" s="151"/>
      <c r="DP6" s="151"/>
      <c r="DQ6" s="151" t="s">
        <v>254</v>
      </c>
      <c r="DR6" s="151"/>
      <c r="DS6" s="151"/>
      <c r="DT6" s="151"/>
      <c r="DU6" s="151"/>
      <c r="DV6" s="151"/>
      <c r="DW6" s="151"/>
      <c r="DX6" s="151"/>
      <c r="DY6" s="151"/>
      <c r="DZ6" s="151"/>
      <c r="EA6" s="151" t="s">
        <v>254</v>
      </c>
      <c r="EB6" s="151"/>
      <c r="EC6" s="151"/>
      <c r="ED6" s="151"/>
      <c r="EE6" s="151"/>
      <c r="EF6" s="151"/>
      <c r="EG6" s="151"/>
      <c r="EH6" s="151"/>
      <c r="EI6" s="151"/>
      <c r="EJ6" s="151"/>
      <c r="EK6" s="151" t="s">
        <v>254</v>
      </c>
      <c r="EL6" s="151"/>
      <c r="EM6" s="151" t="s">
        <v>254</v>
      </c>
      <c r="EN6" s="151"/>
      <c r="EO6" s="151" t="s">
        <v>254</v>
      </c>
      <c r="EP6" s="151"/>
      <c r="EQ6" s="151" t="s">
        <v>255</v>
      </c>
      <c r="ER6" s="151"/>
      <c r="ES6" s="151"/>
      <c r="ET6" s="151"/>
      <c r="EU6" s="151"/>
      <c r="EV6" s="151"/>
      <c r="EW6" s="151"/>
      <c r="EX6" s="151"/>
      <c r="EY6" s="151"/>
      <c r="EZ6" s="151"/>
      <c r="FA6" s="151"/>
      <c r="FI6" s="150" t="s">
        <v>256</v>
      </c>
      <c r="FJ6" s="150"/>
      <c r="FK6" s="150" t="s">
        <v>256</v>
      </c>
      <c r="FL6" s="150"/>
      <c r="FM6" s="150" t="s">
        <v>256</v>
      </c>
      <c r="FN6" s="150"/>
    </row>
    <row r="7" customFormat="false" ht="50.75" hidden="false" customHeight="true" outlineLevel="0" collapsed="false">
      <c r="A7" s="148"/>
      <c r="B7" s="148"/>
      <c r="C7" s="148"/>
      <c r="D7" s="152" t="s">
        <v>257</v>
      </c>
      <c r="E7" s="152"/>
      <c r="F7" s="153" t="s">
        <v>258</v>
      </c>
      <c r="G7" s="153"/>
      <c r="H7" s="153" t="s">
        <v>259</v>
      </c>
      <c r="I7" s="153"/>
      <c r="J7" s="152" t="s">
        <v>260</v>
      </c>
      <c r="K7" s="152"/>
      <c r="L7" s="152" t="s">
        <v>261</v>
      </c>
      <c r="M7" s="152"/>
      <c r="N7" s="154" t="s">
        <v>262</v>
      </c>
      <c r="O7" s="154"/>
      <c r="P7" s="154"/>
      <c r="Q7" s="154"/>
      <c r="R7" s="154"/>
      <c r="S7" s="154"/>
      <c r="T7" s="154"/>
      <c r="U7" s="154"/>
      <c r="V7" s="155" t="s">
        <v>263</v>
      </c>
      <c r="W7" s="155"/>
      <c r="X7" s="155"/>
      <c r="Y7" s="155"/>
      <c r="Z7" s="155"/>
      <c r="AA7" s="155"/>
      <c r="AB7" s="155"/>
      <c r="AC7" s="155"/>
      <c r="AD7" s="154" t="s">
        <v>264</v>
      </c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5" t="s">
        <v>265</v>
      </c>
      <c r="AP7" s="155"/>
      <c r="AQ7" s="155"/>
      <c r="AR7" s="155"/>
      <c r="AS7" s="155"/>
      <c r="AT7" s="155"/>
      <c r="AU7" s="155"/>
      <c r="AV7" s="155"/>
      <c r="AW7" s="154" t="s">
        <v>266</v>
      </c>
      <c r="AX7" s="154"/>
      <c r="AY7" s="154"/>
      <c r="AZ7" s="154"/>
      <c r="BA7" s="154"/>
      <c r="BB7" s="154"/>
      <c r="BC7" s="154"/>
      <c r="BD7" s="154"/>
      <c r="BE7" s="155" t="s">
        <v>267</v>
      </c>
      <c r="BF7" s="155"/>
      <c r="BG7" s="155"/>
      <c r="BH7" s="155"/>
      <c r="BI7" s="155"/>
      <c r="BJ7" s="155"/>
      <c r="BK7" s="155"/>
      <c r="BL7" s="155"/>
      <c r="BM7" s="154" t="s">
        <v>268</v>
      </c>
      <c r="BN7" s="154"/>
      <c r="BO7" s="154"/>
      <c r="BP7" s="154"/>
      <c r="BQ7" s="154"/>
      <c r="BR7" s="154"/>
      <c r="BS7" s="154"/>
      <c r="BT7" s="154"/>
      <c r="BU7" s="154"/>
      <c r="BV7" s="154"/>
      <c r="BW7" s="156" t="s">
        <v>269</v>
      </c>
      <c r="BX7" s="156"/>
      <c r="BY7" s="156"/>
      <c r="BZ7" s="156"/>
      <c r="CA7" s="156"/>
      <c r="CB7" s="156"/>
      <c r="CC7" s="157" t="s">
        <v>270</v>
      </c>
      <c r="CD7" s="157"/>
      <c r="CE7" s="157"/>
      <c r="CF7" s="157"/>
      <c r="CG7" s="154" t="s">
        <v>271</v>
      </c>
      <c r="CH7" s="154"/>
      <c r="CI7" s="154"/>
      <c r="CJ7" s="154"/>
      <c r="CK7" s="154"/>
      <c r="CL7" s="154"/>
      <c r="CM7" s="154"/>
      <c r="CN7" s="154"/>
      <c r="CO7" s="154"/>
      <c r="CP7" s="154"/>
      <c r="CQ7" s="156" t="s">
        <v>272</v>
      </c>
      <c r="CR7" s="156"/>
      <c r="CS7" s="156"/>
      <c r="CT7" s="156"/>
      <c r="CU7" s="156"/>
      <c r="CV7" s="156"/>
      <c r="CW7" s="157" t="s">
        <v>273</v>
      </c>
      <c r="CX7" s="157"/>
      <c r="CY7" s="155" t="s">
        <v>274</v>
      </c>
      <c r="CZ7" s="155"/>
      <c r="DA7" s="155"/>
      <c r="DB7" s="155"/>
      <c r="DC7" s="155"/>
      <c r="DD7" s="155"/>
      <c r="DE7" s="155"/>
      <c r="DF7" s="155"/>
      <c r="DG7" s="158" t="s">
        <v>275</v>
      </c>
      <c r="DH7" s="158"/>
      <c r="DI7" s="158"/>
      <c r="DJ7" s="158"/>
      <c r="DK7" s="158"/>
      <c r="DL7" s="158"/>
      <c r="DM7" s="158"/>
      <c r="DN7" s="158"/>
      <c r="DO7" s="158"/>
      <c r="DP7" s="158"/>
      <c r="DQ7" s="159" t="s">
        <v>276</v>
      </c>
      <c r="DR7" s="159"/>
      <c r="DS7" s="159"/>
      <c r="DT7" s="159"/>
      <c r="DU7" s="159"/>
      <c r="DV7" s="159"/>
      <c r="DW7" s="159"/>
      <c r="DX7" s="159"/>
      <c r="DY7" s="159"/>
      <c r="DZ7" s="159"/>
      <c r="EA7" s="158" t="s">
        <v>277</v>
      </c>
      <c r="EB7" s="158"/>
      <c r="EC7" s="158"/>
      <c r="ED7" s="158"/>
      <c r="EE7" s="158"/>
      <c r="EF7" s="158"/>
      <c r="EG7" s="158"/>
      <c r="EH7" s="158"/>
      <c r="EI7" s="158"/>
      <c r="EJ7" s="158"/>
      <c r="EK7" s="159" t="s">
        <v>278</v>
      </c>
      <c r="EL7" s="159"/>
      <c r="EM7" s="159" t="s">
        <v>279</v>
      </c>
      <c r="EN7" s="159"/>
      <c r="EO7" s="160" t="s">
        <v>280</v>
      </c>
      <c r="EP7" s="160"/>
      <c r="EQ7" s="161" t="s">
        <v>281</v>
      </c>
      <c r="ER7" s="161"/>
      <c r="ES7" s="161"/>
      <c r="ET7" s="161"/>
      <c r="EU7" s="161"/>
      <c r="EV7" s="161"/>
      <c r="EW7" s="161"/>
      <c r="EX7" s="161"/>
      <c r="EY7" s="161"/>
      <c r="EZ7" s="161"/>
      <c r="FA7" s="161"/>
      <c r="FB7" s="161"/>
      <c r="FC7" s="161"/>
      <c r="FD7" s="161"/>
      <c r="FE7" s="161"/>
      <c r="FF7" s="161"/>
      <c r="FG7" s="161"/>
      <c r="FH7" s="161"/>
      <c r="FI7" s="161" t="s">
        <v>282</v>
      </c>
      <c r="FJ7" s="161"/>
      <c r="FK7" s="162" t="s">
        <v>283</v>
      </c>
      <c r="FL7" s="162"/>
      <c r="FM7" s="163" t="s">
        <v>284</v>
      </c>
      <c r="FN7" s="163"/>
      <c r="FO7" s="162" t="s">
        <v>285</v>
      </c>
      <c r="FP7" s="162"/>
    </row>
    <row r="8" customFormat="false" ht="69" hidden="false" customHeight="true" outlineLevel="0" collapsed="false">
      <c r="A8" s="164" t="s">
        <v>286</v>
      </c>
      <c r="B8" s="164" t="s">
        <v>287</v>
      </c>
      <c r="C8" s="164" t="s">
        <v>288</v>
      </c>
      <c r="D8" s="165" t="s">
        <v>289</v>
      </c>
      <c r="E8" s="165" t="s">
        <v>290</v>
      </c>
      <c r="F8" s="165" t="s">
        <v>291</v>
      </c>
      <c r="G8" s="165" t="s">
        <v>292</v>
      </c>
      <c r="H8" s="165" t="s">
        <v>293</v>
      </c>
      <c r="I8" s="165" t="s">
        <v>294</v>
      </c>
      <c r="J8" s="165" t="s">
        <v>295</v>
      </c>
      <c r="K8" s="165" t="s">
        <v>296</v>
      </c>
      <c r="L8" s="165" t="s">
        <v>297</v>
      </c>
      <c r="M8" s="165" t="s">
        <v>298</v>
      </c>
      <c r="N8" s="166" t="s">
        <v>299</v>
      </c>
      <c r="O8" s="166"/>
      <c r="P8" s="166"/>
      <c r="Q8" s="166"/>
      <c r="R8" s="166" t="s">
        <v>300</v>
      </c>
      <c r="S8" s="166"/>
      <c r="T8" s="166"/>
      <c r="U8" s="166"/>
      <c r="V8" s="167" t="s">
        <v>301</v>
      </c>
      <c r="W8" s="167"/>
      <c r="X8" s="167"/>
      <c r="Y8" s="167"/>
      <c r="Z8" s="167" t="s">
        <v>302</v>
      </c>
      <c r="AA8" s="167"/>
      <c r="AB8" s="167"/>
      <c r="AC8" s="167"/>
      <c r="AD8" s="166" t="s">
        <v>303</v>
      </c>
      <c r="AE8" s="166"/>
      <c r="AF8" s="166"/>
      <c r="AG8" s="166"/>
      <c r="AH8" s="166"/>
      <c r="AI8" s="166" t="s">
        <v>304</v>
      </c>
      <c r="AJ8" s="166"/>
      <c r="AK8" s="166"/>
      <c r="AL8" s="166"/>
      <c r="AM8" s="166" t="s">
        <v>305</v>
      </c>
      <c r="AN8" s="166"/>
      <c r="AO8" s="167" t="s">
        <v>306</v>
      </c>
      <c r="AP8" s="167"/>
      <c r="AQ8" s="167"/>
      <c r="AR8" s="167"/>
      <c r="AS8" s="167" t="s">
        <v>307</v>
      </c>
      <c r="AT8" s="167"/>
      <c r="AU8" s="167"/>
      <c r="AV8" s="167"/>
      <c r="AW8" s="166" t="s">
        <v>308</v>
      </c>
      <c r="AX8" s="166"/>
      <c r="AY8" s="166"/>
      <c r="AZ8" s="166"/>
      <c r="BA8" s="166" t="s">
        <v>309</v>
      </c>
      <c r="BB8" s="166"/>
      <c r="BC8" s="166"/>
      <c r="BD8" s="166"/>
      <c r="BE8" s="167" t="s">
        <v>310</v>
      </c>
      <c r="BF8" s="167"/>
      <c r="BG8" s="167"/>
      <c r="BH8" s="167"/>
      <c r="BI8" s="167" t="s">
        <v>311</v>
      </c>
      <c r="BJ8" s="167"/>
      <c r="BK8" s="167"/>
      <c r="BL8" s="167"/>
      <c r="BM8" s="166" t="s">
        <v>312</v>
      </c>
      <c r="BN8" s="166"/>
      <c r="BO8" s="166"/>
      <c r="BP8" s="166"/>
      <c r="BQ8" s="166"/>
      <c r="BR8" s="166" t="s">
        <v>313</v>
      </c>
      <c r="BS8" s="166"/>
      <c r="BT8" s="166"/>
      <c r="BU8" s="166"/>
      <c r="BV8" s="166"/>
      <c r="BW8" s="168" t="s">
        <v>314</v>
      </c>
      <c r="BX8" s="168"/>
      <c r="BY8" s="168"/>
      <c r="BZ8" s="168" t="s">
        <v>315</v>
      </c>
      <c r="CA8" s="168"/>
      <c r="CB8" s="168"/>
      <c r="CC8" s="169" t="s">
        <v>316</v>
      </c>
      <c r="CD8" s="169" t="s">
        <v>317</v>
      </c>
      <c r="CE8" s="169" t="s">
        <v>318</v>
      </c>
      <c r="CF8" s="169" t="s">
        <v>319</v>
      </c>
      <c r="CG8" s="166" t="s">
        <v>320</v>
      </c>
      <c r="CH8" s="166"/>
      <c r="CI8" s="166"/>
      <c r="CJ8" s="166"/>
      <c r="CK8" s="166"/>
      <c r="CL8" s="166" t="s">
        <v>321</v>
      </c>
      <c r="CM8" s="166"/>
      <c r="CN8" s="166"/>
      <c r="CO8" s="166"/>
      <c r="CP8" s="166"/>
      <c r="CQ8" s="168" t="s">
        <v>322</v>
      </c>
      <c r="CR8" s="168"/>
      <c r="CS8" s="168"/>
      <c r="CT8" s="168" t="s">
        <v>323</v>
      </c>
      <c r="CU8" s="168"/>
      <c r="CV8" s="168"/>
      <c r="CW8" s="169" t="s">
        <v>324</v>
      </c>
      <c r="CX8" s="169" t="s">
        <v>325</v>
      </c>
      <c r="CY8" s="167" t="s">
        <v>326</v>
      </c>
      <c r="CZ8" s="167"/>
      <c r="DA8" s="167"/>
      <c r="DB8" s="167"/>
      <c r="DC8" s="167" t="s">
        <v>327</v>
      </c>
      <c r="DD8" s="167"/>
      <c r="DE8" s="167"/>
      <c r="DF8" s="167"/>
      <c r="DG8" s="170" t="s">
        <v>328</v>
      </c>
      <c r="DH8" s="170"/>
      <c r="DI8" s="170"/>
      <c r="DJ8" s="170"/>
      <c r="DK8" s="170"/>
      <c r="DL8" s="170" t="s">
        <v>329</v>
      </c>
      <c r="DM8" s="170"/>
      <c r="DN8" s="170"/>
      <c r="DO8" s="170"/>
      <c r="DP8" s="170"/>
      <c r="DQ8" s="170" t="s">
        <v>330</v>
      </c>
      <c r="DR8" s="170"/>
      <c r="DS8" s="170"/>
      <c r="DT8" s="170"/>
      <c r="DU8" s="170"/>
      <c r="DV8" s="170" t="s">
        <v>331</v>
      </c>
      <c r="DW8" s="170"/>
      <c r="DX8" s="170"/>
      <c r="DY8" s="170"/>
      <c r="DZ8" s="170"/>
      <c r="EA8" s="170" t="s">
        <v>332</v>
      </c>
      <c r="EB8" s="170"/>
      <c r="EC8" s="170"/>
      <c r="ED8" s="170"/>
      <c r="EE8" s="170"/>
      <c r="EF8" s="170" t="s">
        <v>333</v>
      </c>
      <c r="EG8" s="170"/>
      <c r="EH8" s="170"/>
      <c r="EI8" s="170"/>
      <c r="EJ8" s="170"/>
      <c r="EK8" s="170" t="s">
        <v>334</v>
      </c>
      <c r="EL8" s="170" t="s">
        <v>335</v>
      </c>
      <c r="EM8" s="170" t="s">
        <v>334</v>
      </c>
      <c r="EN8" s="170" t="s">
        <v>336</v>
      </c>
      <c r="EO8" s="170" t="s">
        <v>337</v>
      </c>
      <c r="EP8" s="170" t="s">
        <v>338</v>
      </c>
      <c r="EQ8" s="169" t="s">
        <v>339</v>
      </c>
      <c r="ER8" s="169"/>
      <c r="ES8" s="169"/>
      <c r="ET8" s="169"/>
      <c r="EU8" s="169"/>
      <c r="EV8" s="169"/>
      <c r="EW8" s="169"/>
      <c r="EX8" s="169"/>
      <c r="EY8" s="169"/>
      <c r="EZ8" s="169" t="s">
        <v>340</v>
      </c>
      <c r="FA8" s="169"/>
      <c r="FB8" s="169"/>
      <c r="FC8" s="169"/>
      <c r="FD8" s="169"/>
      <c r="FE8" s="169"/>
      <c r="FF8" s="169"/>
      <c r="FG8" s="169"/>
      <c r="FH8" s="169"/>
      <c r="FI8" s="169" t="s">
        <v>341</v>
      </c>
      <c r="FJ8" s="169" t="s">
        <v>342</v>
      </c>
      <c r="FK8" s="166" t="s">
        <v>343</v>
      </c>
      <c r="FL8" s="166" t="s">
        <v>344</v>
      </c>
      <c r="FM8" s="171" t="s">
        <v>345</v>
      </c>
      <c r="FN8" s="171" t="s">
        <v>346</v>
      </c>
      <c r="FO8" s="166" t="s">
        <v>347</v>
      </c>
      <c r="FP8" s="166" t="s">
        <v>348</v>
      </c>
    </row>
    <row r="9" customFormat="false" ht="46.5" hidden="false" customHeight="true" outlineLevel="0" collapsed="false">
      <c r="A9" s="164"/>
      <c r="B9" s="164"/>
      <c r="C9" s="164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72" t="s">
        <v>349</v>
      </c>
      <c r="O9" s="173" t="s">
        <v>350</v>
      </c>
      <c r="P9" s="173" t="s">
        <v>351</v>
      </c>
      <c r="Q9" s="173" t="s">
        <v>352</v>
      </c>
      <c r="R9" s="172" t="s">
        <v>349</v>
      </c>
      <c r="S9" s="173" t="s">
        <v>350</v>
      </c>
      <c r="T9" s="173" t="s">
        <v>353</v>
      </c>
      <c r="U9" s="173" t="s">
        <v>352</v>
      </c>
      <c r="V9" s="174" t="s">
        <v>349</v>
      </c>
      <c r="W9" s="175" t="s">
        <v>354</v>
      </c>
      <c r="X9" s="175" t="s">
        <v>355</v>
      </c>
      <c r="Y9" s="175" t="s">
        <v>356</v>
      </c>
      <c r="Z9" s="174" t="s">
        <v>349</v>
      </c>
      <c r="AA9" s="175" t="s">
        <v>354</v>
      </c>
      <c r="AB9" s="175" t="s">
        <v>355</v>
      </c>
      <c r="AC9" s="175" t="s">
        <v>356</v>
      </c>
      <c r="AD9" s="172" t="s">
        <v>349</v>
      </c>
      <c r="AE9" s="173" t="s">
        <v>357</v>
      </c>
      <c r="AF9" s="173" t="s">
        <v>358</v>
      </c>
      <c r="AG9" s="173" t="s">
        <v>359</v>
      </c>
      <c r="AH9" s="173" t="s">
        <v>360</v>
      </c>
      <c r="AI9" s="172" t="s">
        <v>349</v>
      </c>
      <c r="AJ9" s="173" t="s">
        <v>357</v>
      </c>
      <c r="AK9" s="173" t="s">
        <v>358</v>
      </c>
      <c r="AL9" s="173" t="s">
        <v>359</v>
      </c>
      <c r="AM9" s="172" t="s">
        <v>349</v>
      </c>
      <c r="AN9" s="173" t="s">
        <v>360</v>
      </c>
      <c r="AO9" s="174" t="s">
        <v>349</v>
      </c>
      <c r="AP9" s="176" t="s">
        <v>361</v>
      </c>
      <c r="AQ9" s="176" t="s">
        <v>362</v>
      </c>
      <c r="AR9" s="176" t="s">
        <v>363</v>
      </c>
      <c r="AS9" s="174" t="s">
        <v>349</v>
      </c>
      <c r="AT9" s="176" t="s">
        <v>361</v>
      </c>
      <c r="AU9" s="176" t="s">
        <v>362</v>
      </c>
      <c r="AV9" s="176" t="s">
        <v>363</v>
      </c>
      <c r="AW9" s="172" t="s">
        <v>349</v>
      </c>
      <c r="AX9" s="173" t="s">
        <v>364</v>
      </c>
      <c r="AY9" s="173" t="s">
        <v>365</v>
      </c>
      <c r="AZ9" s="173" t="s">
        <v>366</v>
      </c>
      <c r="BA9" s="172" t="s">
        <v>349</v>
      </c>
      <c r="BB9" s="173" t="s">
        <v>364</v>
      </c>
      <c r="BC9" s="173" t="s">
        <v>365</v>
      </c>
      <c r="BD9" s="173" t="s">
        <v>366</v>
      </c>
      <c r="BE9" s="174" t="s">
        <v>349</v>
      </c>
      <c r="BF9" s="176" t="s">
        <v>367</v>
      </c>
      <c r="BG9" s="176" t="s">
        <v>368</v>
      </c>
      <c r="BH9" s="176" t="s">
        <v>369</v>
      </c>
      <c r="BI9" s="174" t="s">
        <v>349</v>
      </c>
      <c r="BJ9" s="176" t="s">
        <v>367</v>
      </c>
      <c r="BK9" s="176" t="s">
        <v>368</v>
      </c>
      <c r="BL9" s="176" t="s">
        <v>369</v>
      </c>
      <c r="BM9" s="172" t="s">
        <v>349</v>
      </c>
      <c r="BN9" s="173" t="s">
        <v>370</v>
      </c>
      <c r="BO9" s="173" t="s">
        <v>371</v>
      </c>
      <c r="BP9" s="173" t="s">
        <v>372</v>
      </c>
      <c r="BQ9" s="173" t="s">
        <v>373</v>
      </c>
      <c r="BR9" s="172" t="s">
        <v>349</v>
      </c>
      <c r="BS9" s="173" t="s">
        <v>370</v>
      </c>
      <c r="BT9" s="173" t="s">
        <v>371</v>
      </c>
      <c r="BU9" s="173" t="s">
        <v>372</v>
      </c>
      <c r="BV9" s="173" t="s">
        <v>373</v>
      </c>
      <c r="BW9" s="177" t="s">
        <v>349</v>
      </c>
      <c r="BX9" s="176" t="s">
        <v>374</v>
      </c>
      <c r="BY9" s="176" t="s">
        <v>375</v>
      </c>
      <c r="BZ9" s="177" t="s">
        <v>349</v>
      </c>
      <c r="CA9" s="176" t="s">
        <v>374</v>
      </c>
      <c r="CB9" s="176" t="s">
        <v>375</v>
      </c>
      <c r="CC9" s="178" t="s">
        <v>376</v>
      </c>
      <c r="CD9" s="178" t="s">
        <v>376</v>
      </c>
      <c r="CE9" s="178" t="s">
        <v>377</v>
      </c>
      <c r="CF9" s="178" t="s">
        <v>377</v>
      </c>
      <c r="CG9" s="172" t="s">
        <v>349</v>
      </c>
      <c r="CH9" s="173" t="s">
        <v>378</v>
      </c>
      <c r="CI9" s="173" t="s">
        <v>379</v>
      </c>
      <c r="CJ9" s="173" t="s">
        <v>380</v>
      </c>
      <c r="CK9" s="173" t="s">
        <v>381</v>
      </c>
      <c r="CL9" s="172" t="s">
        <v>349</v>
      </c>
      <c r="CM9" s="173" t="s">
        <v>378</v>
      </c>
      <c r="CN9" s="173" t="s">
        <v>379</v>
      </c>
      <c r="CO9" s="173" t="s">
        <v>380</v>
      </c>
      <c r="CP9" s="173" t="s">
        <v>381</v>
      </c>
      <c r="CQ9" s="177" t="s">
        <v>349</v>
      </c>
      <c r="CR9" s="176" t="s">
        <v>382</v>
      </c>
      <c r="CS9" s="176" t="s">
        <v>383</v>
      </c>
      <c r="CT9" s="177" t="s">
        <v>349</v>
      </c>
      <c r="CU9" s="176" t="s">
        <v>382</v>
      </c>
      <c r="CV9" s="176" t="s">
        <v>383</v>
      </c>
      <c r="CW9" s="178" t="s">
        <v>384</v>
      </c>
      <c r="CX9" s="178" t="s">
        <v>384</v>
      </c>
      <c r="CY9" s="174" t="s">
        <v>349</v>
      </c>
      <c r="CZ9" s="176" t="s">
        <v>385</v>
      </c>
      <c r="DA9" s="176" t="s">
        <v>386</v>
      </c>
      <c r="DB9" s="176" t="s">
        <v>387</v>
      </c>
      <c r="DC9" s="174" t="s">
        <v>349</v>
      </c>
      <c r="DD9" s="176" t="s">
        <v>385</v>
      </c>
      <c r="DE9" s="176" t="s">
        <v>386</v>
      </c>
      <c r="DF9" s="176" t="s">
        <v>387</v>
      </c>
      <c r="DG9" s="179" t="s">
        <v>349</v>
      </c>
      <c r="DH9" s="180" t="s">
        <v>388</v>
      </c>
      <c r="DI9" s="180" t="s">
        <v>389</v>
      </c>
      <c r="DJ9" s="180" t="s">
        <v>390</v>
      </c>
      <c r="DK9" s="180" t="s">
        <v>391</v>
      </c>
      <c r="DL9" s="180" t="s">
        <v>349</v>
      </c>
      <c r="DM9" s="180" t="s">
        <v>388</v>
      </c>
      <c r="DN9" s="180" t="s">
        <v>389</v>
      </c>
      <c r="DO9" s="180" t="s">
        <v>390</v>
      </c>
      <c r="DP9" s="180" t="s">
        <v>391</v>
      </c>
      <c r="DQ9" s="180" t="s">
        <v>349</v>
      </c>
      <c r="DR9" s="180" t="s">
        <v>388</v>
      </c>
      <c r="DS9" s="180" t="s">
        <v>389</v>
      </c>
      <c r="DT9" s="180" t="s">
        <v>390</v>
      </c>
      <c r="DU9" s="180" t="s">
        <v>391</v>
      </c>
      <c r="DV9" s="180" t="s">
        <v>349</v>
      </c>
      <c r="DW9" s="180" t="s">
        <v>388</v>
      </c>
      <c r="DX9" s="180" t="s">
        <v>389</v>
      </c>
      <c r="DY9" s="180" t="s">
        <v>390</v>
      </c>
      <c r="DZ9" s="180" t="s">
        <v>391</v>
      </c>
      <c r="EA9" s="180" t="s">
        <v>349</v>
      </c>
      <c r="EB9" s="180" t="s">
        <v>388</v>
      </c>
      <c r="EC9" s="180" t="s">
        <v>389</v>
      </c>
      <c r="ED9" s="180" t="s">
        <v>390</v>
      </c>
      <c r="EE9" s="180" t="s">
        <v>391</v>
      </c>
      <c r="EF9" s="180" t="s">
        <v>349</v>
      </c>
      <c r="EG9" s="180" t="s">
        <v>388</v>
      </c>
      <c r="EH9" s="180" t="s">
        <v>389</v>
      </c>
      <c r="EI9" s="180" t="s">
        <v>390</v>
      </c>
      <c r="EJ9" s="180" t="s">
        <v>391</v>
      </c>
      <c r="EK9" s="170"/>
      <c r="EL9" s="170"/>
      <c r="EM9" s="170"/>
      <c r="EN9" s="170"/>
      <c r="EO9" s="170"/>
      <c r="EP9" s="170"/>
      <c r="EQ9" s="181" t="s">
        <v>392</v>
      </c>
      <c r="ER9" s="178" t="s">
        <v>393</v>
      </c>
      <c r="ES9" s="178" t="s">
        <v>394</v>
      </c>
      <c r="ET9" s="178" t="s">
        <v>395</v>
      </c>
      <c r="EU9" s="178" t="s">
        <v>396</v>
      </c>
      <c r="EV9" s="178" t="s">
        <v>397</v>
      </c>
      <c r="EW9" s="178" t="s">
        <v>398</v>
      </c>
      <c r="EX9" s="178" t="s">
        <v>399</v>
      </c>
      <c r="EY9" s="178" t="s">
        <v>400</v>
      </c>
      <c r="EZ9" s="181" t="s">
        <v>401</v>
      </c>
      <c r="FA9" s="178" t="s">
        <v>393</v>
      </c>
      <c r="FB9" s="178" t="s">
        <v>394</v>
      </c>
      <c r="FC9" s="178" t="s">
        <v>395</v>
      </c>
      <c r="FD9" s="178" t="s">
        <v>396</v>
      </c>
      <c r="FE9" s="178" t="s">
        <v>397</v>
      </c>
      <c r="FF9" s="178" t="s">
        <v>398</v>
      </c>
      <c r="FG9" s="178" t="s">
        <v>399</v>
      </c>
      <c r="FH9" s="178" t="s">
        <v>400</v>
      </c>
      <c r="FI9" s="178" t="s">
        <v>402</v>
      </c>
      <c r="FJ9" s="178" t="s">
        <v>403</v>
      </c>
      <c r="FK9" s="173" t="s">
        <v>404</v>
      </c>
      <c r="FL9" s="173" t="s">
        <v>405</v>
      </c>
      <c r="FM9" s="182" t="s">
        <v>406</v>
      </c>
      <c r="FN9" s="182" t="s">
        <v>407</v>
      </c>
      <c r="FO9" s="173" t="s">
        <v>408</v>
      </c>
      <c r="FP9" s="173" t="s">
        <v>409</v>
      </c>
    </row>
    <row r="10" customFormat="false" ht="14.65" hidden="false" customHeight="false" outlineLevel="0" collapsed="false">
      <c r="B10" s="0" t="s">
        <v>410</v>
      </c>
      <c r="C10" s="0" t="s">
        <v>411</v>
      </c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DG10" s="148"/>
      <c r="DH10" s="148"/>
      <c r="DI10" s="148"/>
      <c r="DJ10" s="148"/>
      <c r="DK10" s="148"/>
      <c r="DL10" s="148"/>
      <c r="DM10" s="148"/>
      <c r="DN10" s="148"/>
      <c r="DO10" s="148"/>
      <c r="DP10" s="148"/>
      <c r="DQ10" s="148"/>
      <c r="DR10" s="148"/>
      <c r="DS10" s="148"/>
      <c r="DT10" s="148"/>
      <c r="DU10" s="148"/>
      <c r="DV10" s="148"/>
      <c r="DW10" s="148"/>
      <c r="DX10" s="148"/>
      <c r="DY10" s="148"/>
      <c r="DZ10" s="148"/>
      <c r="EA10" s="148"/>
      <c r="EB10" s="148"/>
      <c r="EC10" s="148"/>
      <c r="ED10" s="148"/>
      <c r="EE10" s="148"/>
      <c r="EF10" s="148"/>
      <c r="EG10" s="148"/>
      <c r="EH10" s="148"/>
      <c r="EI10" s="148"/>
      <c r="EJ10" s="148"/>
      <c r="EK10" s="148"/>
      <c r="EL10" s="148"/>
      <c r="EM10" s="148"/>
      <c r="EN10" s="148"/>
      <c r="EO10" s="148"/>
      <c r="EP10" s="148"/>
      <c r="EQ10" s="0" t="n">
        <f aca="false">SUM(ER10:EY10)</f>
        <v>0</v>
      </c>
      <c r="ER10" s="184" t="s">
        <v>190</v>
      </c>
      <c r="ES10" s="184" t="s">
        <v>194</v>
      </c>
      <c r="ET10" s="184" t="s">
        <v>198</v>
      </c>
      <c r="EU10" s="184" t="s">
        <v>202</v>
      </c>
      <c r="EV10" s="184" t="s">
        <v>206</v>
      </c>
      <c r="EW10" s="184" t="s">
        <v>210</v>
      </c>
      <c r="EX10" s="184" t="s">
        <v>214</v>
      </c>
      <c r="EY10" s="184" t="s">
        <v>219</v>
      </c>
      <c r="EZ10" s="0" t="n">
        <f aca="false">SUM(FA10:FH10)</f>
        <v>0</v>
      </c>
      <c r="FA10" s="184" t="s">
        <v>189</v>
      </c>
      <c r="FB10" s="184" t="s">
        <v>193</v>
      </c>
      <c r="FC10" s="184" t="s">
        <v>197</v>
      </c>
      <c r="FD10" s="184" t="s">
        <v>201</v>
      </c>
      <c r="FE10" s="184" t="s">
        <v>205</v>
      </c>
      <c r="FF10" s="184" t="s">
        <v>209</v>
      </c>
      <c r="FG10" s="184" t="s">
        <v>213</v>
      </c>
      <c r="FH10" s="184" t="s">
        <v>218</v>
      </c>
      <c r="FI10" s="0" t="s">
        <v>224</v>
      </c>
      <c r="FJ10" s="0" t="s">
        <v>225</v>
      </c>
      <c r="FK10" s="0" t="s">
        <v>228</v>
      </c>
      <c r="FL10" s="0" t="s">
        <v>229</v>
      </c>
      <c r="FM10" s="0" t="s">
        <v>232</v>
      </c>
      <c r="FN10" s="0" t="s">
        <v>233</v>
      </c>
      <c r="FO10" s="0" t="s">
        <v>236</v>
      </c>
      <c r="FP10" s="0" t="s">
        <v>237</v>
      </c>
    </row>
  </sheetData>
  <mergeCells count="87">
    <mergeCell ref="A1:AC1"/>
    <mergeCell ref="A3:A4"/>
    <mergeCell ref="B3:AC4"/>
    <mergeCell ref="A5:AC5"/>
    <mergeCell ref="D6:M6"/>
    <mergeCell ref="N6:AC6"/>
    <mergeCell ref="AD6:AV6"/>
    <mergeCell ref="AW6:BL6"/>
    <mergeCell ref="D7:E7"/>
    <mergeCell ref="F7:G7"/>
    <mergeCell ref="H7:I7"/>
    <mergeCell ref="J7:K7"/>
    <mergeCell ref="L7:M7"/>
    <mergeCell ref="N7:U7"/>
    <mergeCell ref="V7:AC7"/>
    <mergeCell ref="AD7:AN7"/>
    <mergeCell ref="AO7:AV7"/>
    <mergeCell ref="AW7:BD7"/>
    <mergeCell ref="BE7:BL7"/>
    <mergeCell ref="BM7:BV7"/>
    <mergeCell ref="BW7:CB7"/>
    <mergeCell ref="CC7:CF7"/>
    <mergeCell ref="CG7:CP7"/>
    <mergeCell ref="CQ7:CV7"/>
    <mergeCell ref="CW7:CX7"/>
    <mergeCell ref="CY7:DF7"/>
    <mergeCell ref="DG7:DP7"/>
    <mergeCell ref="DQ7:DZ7"/>
    <mergeCell ref="EA7:EJ7"/>
    <mergeCell ref="EK7:EL7"/>
    <mergeCell ref="EM7:EN7"/>
    <mergeCell ref="EO7:EP7"/>
    <mergeCell ref="EQ7:FH7"/>
    <mergeCell ref="FI7:FJ7"/>
    <mergeCell ref="FK7:FL7"/>
    <mergeCell ref="FM7:FN7"/>
    <mergeCell ref="FO7:FP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Q8"/>
    <mergeCell ref="R8:U8"/>
    <mergeCell ref="V8:Y8"/>
    <mergeCell ref="Z8:AC8"/>
    <mergeCell ref="AD8:AH8"/>
    <mergeCell ref="AI8:AL8"/>
    <mergeCell ref="AM8:AN8"/>
    <mergeCell ref="AO8:AR8"/>
    <mergeCell ref="AS8:AV8"/>
    <mergeCell ref="AW8:AZ8"/>
    <mergeCell ref="BA8:BD8"/>
    <mergeCell ref="BE8:BH8"/>
    <mergeCell ref="BI8:BL8"/>
    <mergeCell ref="BM8:BQ8"/>
    <mergeCell ref="BR8:BV8"/>
    <mergeCell ref="BW8:BY8"/>
    <mergeCell ref="BZ8:CB8"/>
    <mergeCell ref="CG8:CK8"/>
    <mergeCell ref="CL8:CP8"/>
    <mergeCell ref="CQ8:CS8"/>
    <mergeCell ref="CT8:CV8"/>
    <mergeCell ref="CY8:DB8"/>
    <mergeCell ref="DC8:DF8"/>
    <mergeCell ref="DG8:DK8"/>
    <mergeCell ref="DL8:DP8"/>
    <mergeCell ref="DQ8:DU8"/>
    <mergeCell ref="DV8:DZ8"/>
    <mergeCell ref="EA8:EE8"/>
    <mergeCell ref="EF8:EJ8"/>
    <mergeCell ref="EK8:EK9"/>
    <mergeCell ref="EL8:EL9"/>
    <mergeCell ref="EM8:EM9"/>
    <mergeCell ref="EN8:EN9"/>
    <mergeCell ref="EO8:EO9"/>
    <mergeCell ref="EP8:EP9"/>
    <mergeCell ref="EQ8:EY8"/>
    <mergeCell ref="EZ8:FH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LibreOffice/6.4.6.2$Linux_X86_64 LibreOffice_project/40$Build-2</Application>
  <Company>HP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2021-05-09T20:14:13Z</dcterms:created>
  <dc:creator>orlandom</dc:creator>
  <dc:description/>
  <dc:language>en-US</dc:language>
  <cp:lastModifiedBy>Hélder Josué</cp:lastModifiedBy>
  <dcterms:modified xsi:type="dcterms:W3CDTF">2022-05-13T12:20:04Z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7b94a7b8-f06c-4dfe-bdcc-9b548fd58c31_ActionId">
    <vt:lpwstr>05bc1dc3-5a78-4d9c-b0a6-24e13488938a</vt:lpwstr>
  </property>
  <property fmtid="{D5CDD505-2E9C-101B-9397-08002B2CF9AE}" pid="8" name="MSIP_Label_7b94a7b8-f06c-4dfe-bdcc-9b548fd58c31_ContentBits">
    <vt:lpwstr>0</vt:lpwstr>
  </property>
  <property fmtid="{D5CDD505-2E9C-101B-9397-08002B2CF9AE}" pid="9" name="MSIP_Label_7b94a7b8-f06c-4dfe-bdcc-9b548fd58c31_Enabled">
    <vt:lpwstr>true</vt:lpwstr>
  </property>
  <property fmtid="{D5CDD505-2E9C-101B-9397-08002B2CF9AE}" pid="10" name="MSIP_Label_7b94a7b8-f06c-4dfe-bdcc-9b548fd58c31_Method">
    <vt:lpwstr>Privileged</vt:lpwstr>
  </property>
  <property fmtid="{D5CDD505-2E9C-101B-9397-08002B2CF9AE}" pid="11" name="MSIP_Label_7b94a7b8-f06c-4dfe-bdcc-9b548fd58c31_Name">
    <vt:lpwstr>7b94a7b8-f06c-4dfe-bdcc-9b548fd58c31</vt:lpwstr>
  </property>
  <property fmtid="{D5CDD505-2E9C-101B-9397-08002B2CF9AE}" pid="12" name="MSIP_Label_7b94a7b8-f06c-4dfe-bdcc-9b548fd58c31_SetDate">
    <vt:lpwstr>2021-08-30T07:15:40Z</vt:lpwstr>
  </property>
  <property fmtid="{D5CDD505-2E9C-101B-9397-08002B2CF9AE}" pid="13" name="MSIP_Label_7b94a7b8-f06c-4dfe-bdcc-9b548fd58c31_SiteId">
    <vt:lpwstr>9ce70869-60db-44fd-abe8-d2767077fc8f</vt:lpwstr>
  </property>
  <property fmtid="{D5CDD505-2E9C-101B-9397-08002B2CF9AE}" pid="14" name="ScaleCrop">
    <vt:bool>0</vt:bool>
  </property>
  <property fmtid="{D5CDD505-2E9C-101B-9397-08002B2CF9AE}" pid="15" name="ShareDoc">
    <vt:bool>0</vt:bool>
  </property>
</Properties>
</file>