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4235" windowHeight="51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65" i="1"/>
  <c r="E164"/>
  <c r="E163"/>
  <c r="E162"/>
  <c r="E161"/>
  <c r="E160"/>
  <c r="E159"/>
  <c r="I15"/>
  <c r="H16"/>
  <c r="I16" s="1"/>
  <c r="H17"/>
  <c r="I17" s="1"/>
  <c r="H18"/>
  <c r="I18" s="1"/>
  <c r="H19"/>
  <c r="H20"/>
  <c r="H21"/>
  <c r="I21" s="1"/>
  <c r="H22"/>
  <c r="I22" s="1"/>
  <c r="H23"/>
  <c r="I23" s="1"/>
  <c r="H25"/>
  <c r="I25" s="1"/>
  <c r="H26"/>
  <c r="I26" s="1"/>
  <c r="H27"/>
  <c r="H9"/>
  <c r="H10"/>
  <c r="H11"/>
  <c r="H12"/>
  <c r="I12" s="1"/>
  <c r="H13"/>
  <c r="H14"/>
  <c r="H15"/>
  <c r="H8"/>
  <c r="G24"/>
  <c r="H24" s="1"/>
  <c r="I24" s="1"/>
  <c r="G18"/>
  <c r="D8"/>
  <c r="E148"/>
  <c r="E147"/>
  <c r="E146"/>
  <c r="E145"/>
  <c r="E144"/>
  <c r="E143"/>
  <c r="E142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135" s="1"/>
  <c r="E90"/>
  <c r="E89"/>
  <c r="E88"/>
  <c r="E87"/>
  <c r="E86"/>
  <c r="E85"/>
  <c r="E84"/>
  <c r="E83"/>
  <c r="E82"/>
  <c r="E81"/>
  <c r="E80"/>
  <c r="E79"/>
  <c r="E91" s="1"/>
  <c r="E78"/>
  <c r="E77"/>
  <c r="E76"/>
  <c r="E74"/>
  <c r="E73"/>
  <c r="E72"/>
  <c r="E71"/>
  <c r="E70"/>
  <c r="E69"/>
  <c r="E68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35"/>
  <c r="E34"/>
  <c r="E33"/>
  <c r="E32"/>
  <c r="E31"/>
  <c r="E26"/>
  <c r="E25"/>
  <c r="D24"/>
  <c r="E24" s="1"/>
  <c r="E23"/>
  <c r="E22"/>
  <c r="E21"/>
  <c r="C20"/>
  <c r="E20" s="1"/>
  <c r="C19"/>
  <c r="E19" s="1"/>
  <c r="D18"/>
  <c r="E18" s="1"/>
  <c r="E17"/>
  <c r="E16"/>
  <c r="E15"/>
  <c r="C14"/>
  <c r="E14" s="1"/>
  <c r="C13"/>
  <c r="E13" s="1"/>
  <c r="E12"/>
  <c r="C11"/>
  <c r="E11" s="1"/>
  <c r="C10"/>
  <c r="I10" s="1"/>
  <c r="C9"/>
  <c r="E9" s="1"/>
  <c r="C8"/>
  <c r="I8" l="1"/>
  <c r="I19"/>
  <c r="I11"/>
  <c r="I20"/>
  <c r="E10"/>
  <c r="E149"/>
  <c r="I13"/>
  <c r="I9"/>
  <c r="E66"/>
  <c r="E8"/>
  <c r="I14"/>
  <c r="E166"/>
  <c r="E27"/>
  <c r="I27" l="1"/>
  <c r="I29" s="1"/>
  <c r="G151"/>
  <c r="D29"/>
  <c r="E29" s="1"/>
</calcChain>
</file>

<file path=xl/sharedStrings.xml><?xml version="1.0" encoding="utf-8"?>
<sst xmlns="http://schemas.openxmlformats.org/spreadsheetml/2006/main" count="177" uniqueCount="117">
  <si>
    <t>FABRICATION OF STORAGE TANK</t>
  </si>
  <si>
    <t>FOR OOU TEACHING HOSPITAL, SAGAMU.</t>
  </si>
  <si>
    <t>S/N</t>
  </si>
  <si>
    <t>MATERIAL DESCRIPTION</t>
  </si>
  <si>
    <t>QTY</t>
  </si>
  <si>
    <t>RATES (N)</t>
  </si>
  <si>
    <t>AMOUNT (N)</t>
  </si>
  <si>
    <t>Stainless Steel plate 4mm thick (4ftx8ft)</t>
  </si>
  <si>
    <t>Stainless Steel pipe 4mm thick (full length - 3"x2")</t>
  </si>
  <si>
    <t>Stainless Steel pipe 4mm thick (full length - 2"x2")</t>
  </si>
  <si>
    <t>Angle Iron 2"x2" - 5mm thick</t>
  </si>
  <si>
    <t>Teflon (50mmx8ft)</t>
  </si>
  <si>
    <t>Eye Bolt</t>
  </si>
  <si>
    <t>Stainless Bolt and Nut M14</t>
  </si>
  <si>
    <t>Solid rod Stainless Steel 100mm x 2ft</t>
  </si>
  <si>
    <t>Packet of Stainless Electrode G10</t>
  </si>
  <si>
    <t>Welding Machine</t>
  </si>
  <si>
    <t>Oxygen and Acetylene gas Cylinder with accessories and filling of gas (For cutting of plates/pipe)</t>
  </si>
  <si>
    <t>Stainless Steel socket 3"</t>
  </si>
  <si>
    <t>Stainless Steel socket 1"</t>
  </si>
  <si>
    <t>Materials Transport to Ibogun</t>
  </si>
  <si>
    <t>Welder (3persons for 30days x N5000each)=N15000)</t>
  </si>
  <si>
    <t xml:space="preserve">Rentage of Generator set (N5000 per dayx30days) </t>
  </si>
  <si>
    <t>Fuel for Generator (N2500 per day for 30days)</t>
  </si>
  <si>
    <t>Transport (Ibogun/Sagamu) - Crain Vehicle</t>
  </si>
  <si>
    <t>Sundary</t>
  </si>
  <si>
    <t>Total</t>
  </si>
  <si>
    <t>The total cost estimate is              naira Only.</t>
  </si>
  <si>
    <r>
      <t>NOTE</t>
    </r>
    <r>
      <rPr>
        <b/>
        <i/>
        <sz val="12"/>
        <color theme="1"/>
        <rFont val="Calibri"/>
        <family val="2"/>
        <scheme val="minor"/>
      </rPr>
      <t>: The materials’ prices are unstable due to flunctuation of market prices.</t>
    </r>
  </si>
  <si>
    <t>………………………………..</t>
  </si>
  <si>
    <t>Adebayo Sikiru A.</t>
  </si>
  <si>
    <t>QUOTATION FOR INSTALLATION STORAGE TANK</t>
  </si>
  <si>
    <t>MATERIALS SPECIFICATIONS</t>
  </si>
  <si>
    <t>RATE (N)</t>
  </si>
  <si>
    <t>Drilling Equipment for Escavation of Hardcore Concrete floor with Demolising of existing Storage Tank and clearing of debris</t>
  </si>
  <si>
    <t>Cement</t>
  </si>
  <si>
    <t>Grinite (10 Tons)</t>
  </si>
  <si>
    <t>Sharp Sand (10 Tons)</t>
  </si>
  <si>
    <t>Soft Sand (10 Tons)</t>
  </si>
  <si>
    <t>Stainless steel plate 4ftx8ft (5mm thick)</t>
  </si>
  <si>
    <t>Cutting of Stainless Steel plate with gas</t>
  </si>
  <si>
    <t>Length of Iron rod (12mm)</t>
  </si>
  <si>
    <t>Length of Stainless steel Pipe (2'')</t>
  </si>
  <si>
    <t>Plywood MDF (4ftx8ft)</t>
  </si>
  <si>
    <t>Plank 2''x2''</t>
  </si>
  <si>
    <t>Nails 3'' (1 bag)</t>
  </si>
  <si>
    <t>Materials Transport</t>
  </si>
  <si>
    <t>Bricklayer 4Nos (N5000x10days=N20000)</t>
  </si>
  <si>
    <t>Carpenter 3persons  for 5days @ N5000 each</t>
  </si>
  <si>
    <t>Welder (3 persons for 10 days @ N5000)</t>
  </si>
  <si>
    <t xml:space="preserve">Rentage of Generator set (N5000per day x 10days) </t>
  </si>
  <si>
    <t>Fuel for Generator @ N2500 per day for 10days</t>
  </si>
  <si>
    <t xml:space="preserve">Transport (to/fro Sagamu) </t>
  </si>
  <si>
    <t>QUOTATION FOR FABRICATION OF STORAGE TANK HANDLING EQUIPMENT</t>
  </si>
  <si>
    <t>Full length of channel 3 (8mm thick)</t>
  </si>
  <si>
    <t>Mild steel plate 4ftx4ft (8mm thick)</t>
  </si>
  <si>
    <t>Chain Block (5 Tons)</t>
  </si>
  <si>
    <t>Pairs of solid tyres with lock</t>
  </si>
  <si>
    <t>Packet of mild steel electrodes</t>
  </si>
  <si>
    <t>Litres of Auto-based paint - Painting</t>
  </si>
  <si>
    <t>Pieces of M16 Bolts and Nuts (100mm long)</t>
  </si>
  <si>
    <t>Pieces of M20 Bolts and Nuts (75mm long)</t>
  </si>
  <si>
    <t>Cutting disc</t>
  </si>
  <si>
    <t xml:space="preserve">Grinding disc </t>
  </si>
  <si>
    <t xml:space="preserve">Painting/painting materials </t>
  </si>
  <si>
    <t>Materials transportation to Ibogun</t>
  </si>
  <si>
    <t>Labour (3persons for 6days @ N5000 each)</t>
  </si>
  <si>
    <t>Installation of equipment/Transportation to Sagamu</t>
  </si>
  <si>
    <t>QUOTATION FOR PLUMBING WORK ON INSTALLATION ANATOMY STORAGE TANK</t>
  </si>
  <si>
    <t>2" PVC Pipe</t>
  </si>
  <si>
    <t>2" bend imported</t>
  </si>
  <si>
    <t xml:space="preserve">Thread Tape </t>
  </si>
  <si>
    <t>Top git medium</t>
  </si>
  <si>
    <t>2" adaptor</t>
  </si>
  <si>
    <t xml:space="preserve">1" Pressure Pipe </t>
  </si>
  <si>
    <t>1" elbow</t>
  </si>
  <si>
    <t xml:space="preserve">1" socket </t>
  </si>
  <si>
    <t>1" Union Connector</t>
  </si>
  <si>
    <t>1"3/4 Tee</t>
  </si>
  <si>
    <t>1"3/4 Elbow</t>
  </si>
  <si>
    <t>3/4 Pressure Pipe</t>
  </si>
  <si>
    <t>3/4 Air Valve</t>
  </si>
  <si>
    <t>3/4 Adaptor</t>
  </si>
  <si>
    <t>3/4 Elbow</t>
  </si>
  <si>
    <t>1"1/4 by 1" Tee</t>
  </si>
  <si>
    <t>1" Air Valve</t>
  </si>
  <si>
    <t>3" Air Valve</t>
  </si>
  <si>
    <t xml:space="preserve">3" Pipe Tiger </t>
  </si>
  <si>
    <t>1" Pipe Tiger</t>
  </si>
  <si>
    <t>3/4" Pipe Tiger</t>
  </si>
  <si>
    <t>3/4" pipe nipple</t>
  </si>
  <si>
    <t>3/4 by 1" Tee</t>
  </si>
  <si>
    <t>3/4 Pipe Nipple</t>
  </si>
  <si>
    <t>1"1/4 Tee</t>
  </si>
  <si>
    <t>1" Tiger socket</t>
  </si>
  <si>
    <t>1" adaptor</t>
  </si>
  <si>
    <t>1" air valve</t>
  </si>
  <si>
    <t>Transportation (2000+2000)</t>
  </si>
  <si>
    <t xml:space="preserve">2" Air Valve </t>
  </si>
  <si>
    <t xml:space="preserve">2" galvanized socket </t>
  </si>
  <si>
    <t xml:space="preserve">6" PVC Thick Pipe  </t>
  </si>
  <si>
    <t xml:space="preserve">6" Elbow/bend </t>
  </si>
  <si>
    <t>Transport of Materials</t>
  </si>
  <si>
    <t>Plumber Labour (3persons for 5 days @ N5000/day)</t>
  </si>
  <si>
    <t>TOTAL</t>
  </si>
  <si>
    <t>QUOTATION OF NEW SOAK-AWAY TANK FOR THE STORAGE TANK</t>
  </si>
  <si>
    <t>Excavation of 10x10x10ft soak-away tank</t>
  </si>
  <si>
    <t>Blocks (9"x9"x18")</t>
  </si>
  <si>
    <t>Iron rod 12mm (Length)</t>
  </si>
  <si>
    <t>Binding wire (big roll)</t>
  </si>
  <si>
    <t>Carpenter/Form work</t>
  </si>
  <si>
    <t>Bricklayer (for Setting blocks and concrete slab)</t>
  </si>
  <si>
    <t>Welder (setting of Iron rods on the form work)</t>
  </si>
  <si>
    <t>Twenty six million, two hundred and thirty seven thousand, nine hundred and twenty naira only.</t>
  </si>
  <si>
    <t>OVERALL - TOTAL</t>
  </si>
  <si>
    <t>Workmanship</t>
  </si>
  <si>
    <t>Iron rod 10mm (Length)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</si>
</sst>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horizontal="right" vertical="center"/>
    </xf>
    <xf numFmtId="0" fontId="1" fillId="0" borderId="1" xfId="0" applyFont="1" applyBorder="1"/>
    <xf numFmtId="0" fontId="2" fillId="0" borderId="1" xfId="0" applyFont="1" applyBorder="1"/>
    <xf numFmtId="0" fontId="7" fillId="0" borderId="0" xfId="0" applyFont="1"/>
    <xf numFmtId="0" fontId="8" fillId="0" borderId="1" xfId="0" applyFont="1" applyBorder="1" applyAlignment="1">
      <alignment horizontal="left" vertical="center" indent="5"/>
    </xf>
    <xf numFmtId="0" fontId="9" fillId="0" borderId="1" xfId="0" applyFont="1" applyBorder="1"/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I177"/>
  <sheetViews>
    <sheetView tabSelected="1" topLeftCell="A164" workbookViewId="0">
      <selection activeCell="B170" sqref="B170"/>
    </sheetView>
  </sheetViews>
  <sheetFormatPr defaultRowHeight="15"/>
  <cols>
    <col min="1" max="1" width="5.5703125" customWidth="1"/>
    <col min="2" max="2" width="86.42578125" customWidth="1"/>
    <col min="3" max="3" width="5.28515625" customWidth="1"/>
  </cols>
  <sheetData>
    <row r="5" spans="1:9" ht="15.75">
      <c r="A5" s="1"/>
      <c r="B5" s="2" t="s">
        <v>0</v>
      </c>
    </row>
    <row r="6" spans="1:9" ht="15.75">
      <c r="B6" s="3" t="s">
        <v>1</v>
      </c>
    </row>
    <row r="7" spans="1:9">
      <c r="A7" s="4" t="s">
        <v>2</v>
      </c>
      <c r="B7" s="5" t="s">
        <v>3</v>
      </c>
      <c r="C7" s="4" t="s">
        <v>4</v>
      </c>
      <c r="D7" s="5" t="s">
        <v>5</v>
      </c>
      <c r="E7" s="6" t="s">
        <v>6</v>
      </c>
    </row>
    <row r="8" spans="1:9">
      <c r="A8" s="5">
        <v>1</v>
      </c>
      <c r="B8" s="5" t="s">
        <v>7</v>
      </c>
      <c r="C8" s="5">
        <f>(5+9)*6</f>
        <v>84</v>
      </c>
      <c r="D8" s="5">
        <f>137000+(137000*60%)</f>
        <v>219200</v>
      </c>
      <c r="E8" s="5">
        <f>C8*D8</f>
        <v>18412800</v>
      </c>
      <c r="G8">
        <v>137000</v>
      </c>
      <c r="H8">
        <f>G8+(G8*60%)</f>
        <v>219200</v>
      </c>
      <c r="I8">
        <f>C8*H8</f>
        <v>18412800</v>
      </c>
    </row>
    <row r="9" spans="1:9">
      <c r="A9" s="5">
        <v>2</v>
      </c>
      <c r="B9" s="5" t="s">
        <v>8</v>
      </c>
      <c r="C9" s="5">
        <f>(2+3)*6</f>
        <v>30</v>
      </c>
      <c r="D9" s="5">
        <v>71800</v>
      </c>
      <c r="E9" s="5">
        <f t="shared" ref="E9:E26" si="0">C9*D9</f>
        <v>2154000</v>
      </c>
      <c r="G9" s="5">
        <v>71800</v>
      </c>
      <c r="H9">
        <f t="shared" ref="H9:H27" si="1">G9+(G9*60%)</f>
        <v>114880</v>
      </c>
      <c r="I9">
        <f t="shared" ref="I9:I26" si="2">C9*H9</f>
        <v>3446400</v>
      </c>
    </row>
    <row r="10" spans="1:9">
      <c r="A10" s="5">
        <v>3</v>
      </c>
      <c r="B10" s="5" t="s">
        <v>9</v>
      </c>
      <c r="C10" s="5">
        <f>(2+3)*6</f>
        <v>30</v>
      </c>
      <c r="D10" s="5">
        <v>44600</v>
      </c>
      <c r="E10" s="5">
        <f t="shared" si="0"/>
        <v>1338000</v>
      </c>
      <c r="G10" s="5">
        <v>44600</v>
      </c>
      <c r="H10">
        <f t="shared" si="1"/>
        <v>71360</v>
      </c>
      <c r="I10">
        <f t="shared" si="2"/>
        <v>2140800</v>
      </c>
    </row>
    <row r="11" spans="1:9">
      <c r="A11" s="5">
        <v>4</v>
      </c>
      <c r="B11" s="5" t="s">
        <v>10</v>
      </c>
      <c r="C11" s="5">
        <f>7*6</f>
        <v>42</v>
      </c>
      <c r="D11" s="5">
        <v>42700</v>
      </c>
      <c r="E11" s="5">
        <f t="shared" si="0"/>
        <v>1793400</v>
      </c>
      <c r="G11" s="5">
        <v>42700</v>
      </c>
      <c r="H11">
        <f t="shared" si="1"/>
        <v>68320</v>
      </c>
      <c r="I11">
        <f t="shared" si="2"/>
        <v>2869440</v>
      </c>
    </row>
    <row r="12" spans="1:9">
      <c r="A12" s="5">
        <v>5</v>
      </c>
      <c r="B12" s="5" t="s">
        <v>11</v>
      </c>
      <c r="C12" s="5">
        <v>6</v>
      </c>
      <c r="D12" s="5">
        <v>170000</v>
      </c>
      <c r="E12" s="5">
        <f t="shared" si="0"/>
        <v>1020000</v>
      </c>
      <c r="G12" s="5">
        <v>170000</v>
      </c>
      <c r="H12">
        <f t="shared" si="1"/>
        <v>272000</v>
      </c>
      <c r="I12">
        <f t="shared" si="2"/>
        <v>1632000</v>
      </c>
    </row>
    <row r="13" spans="1:9">
      <c r="A13" s="5">
        <v>6</v>
      </c>
      <c r="B13" s="7" t="s">
        <v>12</v>
      </c>
      <c r="C13" s="5">
        <f>16*6</f>
        <v>96</v>
      </c>
      <c r="D13" s="5">
        <v>950</v>
      </c>
      <c r="E13" s="5">
        <f t="shared" si="0"/>
        <v>91200</v>
      </c>
      <c r="G13" s="5">
        <v>950</v>
      </c>
      <c r="H13">
        <f t="shared" si="1"/>
        <v>1520</v>
      </c>
      <c r="I13">
        <f t="shared" si="2"/>
        <v>145920</v>
      </c>
    </row>
    <row r="14" spans="1:9">
      <c r="A14" s="5">
        <v>7</v>
      </c>
      <c r="B14" s="7" t="s">
        <v>13</v>
      </c>
      <c r="C14" s="5">
        <f>16*6</f>
        <v>96</v>
      </c>
      <c r="D14" s="5">
        <v>1000</v>
      </c>
      <c r="E14" s="5">
        <f t="shared" si="0"/>
        <v>96000</v>
      </c>
      <c r="G14" s="5">
        <v>1000</v>
      </c>
      <c r="H14">
        <f t="shared" si="1"/>
        <v>1600</v>
      </c>
      <c r="I14">
        <f t="shared" si="2"/>
        <v>153600</v>
      </c>
    </row>
    <row r="15" spans="1:9">
      <c r="A15" s="5">
        <v>8</v>
      </c>
      <c r="B15" s="7" t="s">
        <v>14</v>
      </c>
      <c r="C15" s="5">
        <v>1</v>
      </c>
      <c r="D15" s="5">
        <v>17500</v>
      </c>
      <c r="E15" s="5">
        <f t="shared" si="0"/>
        <v>17500</v>
      </c>
      <c r="G15" s="5">
        <v>17500</v>
      </c>
      <c r="H15">
        <f t="shared" si="1"/>
        <v>28000</v>
      </c>
      <c r="I15">
        <f t="shared" si="2"/>
        <v>28000</v>
      </c>
    </row>
    <row r="16" spans="1:9">
      <c r="A16" s="5">
        <v>9</v>
      </c>
      <c r="B16" s="5" t="s">
        <v>15</v>
      </c>
      <c r="C16" s="5">
        <v>25</v>
      </c>
      <c r="D16" s="5">
        <v>18500</v>
      </c>
      <c r="E16" s="5">
        <f t="shared" si="0"/>
        <v>462500</v>
      </c>
      <c r="G16" s="5">
        <v>18500</v>
      </c>
      <c r="H16">
        <f t="shared" si="1"/>
        <v>29600</v>
      </c>
      <c r="I16">
        <f t="shared" si="2"/>
        <v>740000</v>
      </c>
    </row>
    <row r="17" spans="1:9">
      <c r="A17" s="5">
        <v>10</v>
      </c>
      <c r="B17" s="7" t="s">
        <v>16</v>
      </c>
      <c r="C17" s="5">
        <v>1</v>
      </c>
      <c r="D17" s="5">
        <v>194000</v>
      </c>
      <c r="E17" s="5">
        <f t="shared" si="0"/>
        <v>194000</v>
      </c>
      <c r="G17" s="5">
        <v>194000</v>
      </c>
      <c r="H17">
        <f t="shared" si="1"/>
        <v>310400</v>
      </c>
      <c r="I17">
        <f t="shared" si="2"/>
        <v>310400</v>
      </c>
    </row>
    <row r="18" spans="1:9">
      <c r="A18" s="5">
        <v>11</v>
      </c>
      <c r="B18" s="7" t="s">
        <v>17</v>
      </c>
      <c r="C18" s="5">
        <v>1</v>
      </c>
      <c r="D18" s="5">
        <f>(55000+23000+16000+12000+6000+13000)</f>
        <v>125000</v>
      </c>
      <c r="E18" s="5">
        <f t="shared" si="0"/>
        <v>125000</v>
      </c>
      <c r="G18" s="5">
        <f>(55000+23000+16000+12000+6000+13000)</f>
        <v>125000</v>
      </c>
      <c r="H18">
        <f t="shared" si="1"/>
        <v>200000</v>
      </c>
      <c r="I18">
        <f t="shared" si="2"/>
        <v>200000</v>
      </c>
    </row>
    <row r="19" spans="1:9">
      <c r="A19" s="5">
        <v>12</v>
      </c>
      <c r="B19" s="7" t="s">
        <v>18</v>
      </c>
      <c r="C19" s="5">
        <f>6*6</f>
        <v>36</v>
      </c>
      <c r="D19" s="5">
        <v>11000</v>
      </c>
      <c r="E19" s="5">
        <f t="shared" si="0"/>
        <v>396000</v>
      </c>
      <c r="G19" s="5">
        <v>11000</v>
      </c>
      <c r="H19">
        <f t="shared" si="1"/>
        <v>17600</v>
      </c>
      <c r="I19">
        <f t="shared" si="2"/>
        <v>633600</v>
      </c>
    </row>
    <row r="20" spans="1:9">
      <c r="A20" s="5">
        <v>13</v>
      </c>
      <c r="B20" s="7" t="s">
        <v>19</v>
      </c>
      <c r="C20" s="5">
        <f>6*6</f>
        <v>36</v>
      </c>
      <c r="D20" s="5">
        <v>6800</v>
      </c>
      <c r="E20" s="5">
        <f t="shared" si="0"/>
        <v>244800</v>
      </c>
      <c r="G20" s="5">
        <v>6800</v>
      </c>
      <c r="H20">
        <f t="shared" si="1"/>
        <v>10880</v>
      </c>
      <c r="I20">
        <f t="shared" si="2"/>
        <v>391680</v>
      </c>
    </row>
    <row r="21" spans="1:9">
      <c r="A21" s="5">
        <v>14</v>
      </c>
      <c r="B21" s="5" t="s">
        <v>20</v>
      </c>
      <c r="C21" s="5">
        <v>1</v>
      </c>
      <c r="D21" s="5">
        <v>150000</v>
      </c>
      <c r="E21" s="5">
        <f t="shared" si="0"/>
        <v>150000</v>
      </c>
      <c r="G21" s="5">
        <v>150000</v>
      </c>
      <c r="H21">
        <f t="shared" si="1"/>
        <v>240000</v>
      </c>
      <c r="I21">
        <f t="shared" si="2"/>
        <v>240000</v>
      </c>
    </row>
    <row r="22" spans="1:9">
      <c r="A22" s="5">
        <v>15</v>
      </c>
      <c r="B22" s="5" t="s">
        <v>21</v>
      </c>
      <c r="C22" s="5">
        <v>30</v>
      </c>
      <c r="D22" s="5">
        <v>10000</v>
      </c>
      <c r="E22" s="5">
        <f t="shared" si="0"/>
        <v>300000</v>
      </c>
      <c r="G22" s="5">
        <v>10000</v>
      </c>
      <c r="H22">
        <f t="shared" si="1"/>
        <v>16000</v>
      </c>
      <c r="I22">
        <f t="shared" si="2"/>
        <v>480000</v>
      </c>
    </row>
    <row r="23" spans="1:9">
      <c r="A23" s="5">
        <v>16</v>
      </c>
      <c r="B23" s="5" t="s">
        <v>22</v>
      </c>
      <c r="C23" s="5">
        <v>30</v>
      </c>
      <c r="D23" s="5">
        <v>5000</v>
      </c>
      <c r="E23" s="5">
        <f t="shared" si="0"/>
        <v>150000</v>
      </c>
      <c r="G23" s="5">
        <v>5000</v>
      </c>
      <c r="H23">
        <f t="shared" si="1"/>
        <v>8000</v>
      </c>
      <c r="I23">
        <f t="shared" si="2"/>
        <v>240000</v>
      </c>
    </row>
    <row r="24" spans="1:9">
      <c r="A24" s="5">
        <v>17</v>
      </c>
      <c r="B24" s="5" t="s">
        <v>23</v>
      </c>
      <c r="C24" s="5">
        <v>30</v>
      </c>
      <c r="D24" s="5">
        <f>2500*30</f>
        <v>75000</v>
      </c>
      <c r="E24" s="5">
        <f t="shared" si="0"/>
        <v>2250000</v>
      </c>
      <c r="G24" s="5">
        <f>2500*30</f>
        <v>75000</v>
      </c>
      <c r="H24">
        <f t="shared" si="1"/>
        <v>120000</v>
      </c>
      <c r="I24">
        <f t="shared" si="2"/>
        <v>3600000</v>
      </c>
    </row>
    <row r="25" spans="1:9">
      <c r="A25" s="5">
        <v>18</v>
      </c>
      <c r="B25" s="5" t="s">
        <v>24</v>
      </c>
      <c r="C25" s="5">
        <v>1</v>
      </c>
      <c r="D25" s="5">
        <v>350000</v>
      </c>
      <c r="E25" s="5">
        <f t="shared" si="0"/>
        <v>350000</v>
      </c>
      <c r="G25" s="5">
        <v>350000</v>
      </c>
      <c r="H25">
        <f t="shared" si="1"/>
        <v>560000</v>
      </c>
      <c r="I25">
        <f t="shared" si="2"/>
        <v>560000</v>
      </c>
    </row>
    <row r="26" spans="1:9">
      <c r="A26" s="5">
        <v>19</v>
      </c>
      <c r="B26" s="5" t="s">
        <v>25</v>
      </c>
      <c r="C26" s="5">
        <v>1</v>
      </c>
      <c r="D26" s="5">
        <v>85000</v>
      </c>
      <c r="E26" s="5">
        <f t="shared" si="0"/>
        <v>85000</v>
      </c>
      <c r="G26" s="5">
        <v>85000</v>
      </c>
      <c r="H26">
        <f t="shared" si="1"/>
        <v>136000</v>
      </c>
      <c r="I26">
        <f t="shared" si="2"/>
        <v>136000</v>
      </c>
    </row>
    <row r="27" spans="1:9">
      <c r="A27" s="5"/>
      <c r="B27" s="8" t="s">
        <v>26</v>
      </c>
      <c r="C27" s="8"/>
      <c r="D27" s="8"/>
      <c r="E27" s="8">
        <f>SUM(E8:E26)</f>
        <v>29630200</v>
      </c>
      <c r="H27">
        <f t="shared" si="1"/>
        <v>0</v>
      </c>
      <c r="I27">
        <f>SUM(I8:I26)</f>
        <v>36360640</v>
      </c>
    </row>
    <row r="28" spans="1:9">
      <c r="A28" s="5"/>
    </row>
    <row r="29" spans="1:9">
      <c r="B29" t="s">
        <v>115</v>
      </c>
      <c r="D29">
        <f>E27*25%</f>
        <v>7407550</v>
      </c>
      <c r="E29">
        <f>E27+D29</f>
        <v>37037750</v>
      </c>
      <c r="I29">
        <f>I27+D29</f>
        <v>43768190</v>
      </c>
    </row>
    <row r="31" spans="1:9" ht="15.75">
      <c r="A31" s="3" t="s">
        <v>27</v>
      </c>
      <c r="E31">
        <f t="shared" ref="E31:E35" si="3">C31*D31</f>
        <v>0</v>
      </c>
    </row>
    <row r="32" spans="1:9" ht="15.75">
      <c r="A32" s="3" t="s">
        <v>28</v>
      </c>
      <c r="E32">
        <f t="shared" si="3"/>
        <v>0</v>
      </c>
    </row>
    <row r="33" spans="1:5" ht="15.75">
      <c r="A33" s="3"/>
      <c r="E33">
        <f t="shared" si="3"/>
        <v>0</v>
      </c>
    </row>
    <row r="34" spans="1:5" ht="15.75">
      <c r="A34" s="3" t="s">
        <v>29</v>
      </c>
      <c r="E34">
        <f t="shared" si="3"/>
        <v>0</v>
      </c>
    </row>
    <row r="35" spans="1:5" ht="15.75">
      <c r="A35" s="3" t="s">
        <v>30</v>
      </c>
      <c r="E35">
        <f t="shared" si="3"/>
        <v>0</v>
      </c>
    </row>
    <row r="40" spans="1:5" ht="15.75">
      <c r="B40" s="9" t="s">
        <v>31</v>
      </c>
    </row>
    <row r="41" spans="1:5" ht="15.75">
      <c r="B41" s="3" t="s">
        <v>1</v>
      </c>
    </row>
    <row r="42" spans="1:5">
      <c r="A42" s="8" t="s">
        <v>2</v>
      </c>
      <c r="B42" s="8" t="s">
        <v>4</v>
      </c>
      <c r="C42" s="8" t="s">
        <v>32</v>
      </c>
      <c r="D42" s="8" t="s">
        <v>33</v>
      </c>
      <c r="E42" s="8" t="s">
        <v>6</v>
      </c>
    </row>
    <row r="43" spans="1:5">
      <c r="A43" s="4" t="s">
        <v>2</v>
      </c>
      <c r="B43" s="5" t="s">
        <v>3</v>
      </c>
      <c r="C43" s="4" t="s">
        <v>4</v>
      </c>
      <c r="D43" s="5" t="s">
        <v>5</v>
      </c>
      <c r="E43" s="6" t="s">
        <v>6</v>
      </c>
    </row>
    <row r="44" spans="1:5" ht="15.75">
      <c r="A44" s="10"/>
      <c r="B44" s="5"/>
      <c r="C44" s="5"/>
      <c r="D44" s="5"/>
      <c r="E44" s="5">
        <f>C44*D44</f>
        <v>0</v>
      </c>
    </row>
    <row r="45" spans="1:5">
      <c r="A45" s="5">
        <v>1</v>
      </c>
      <c r="B45" s="5" t="s">
        <v>34</v>
      </c>
      <c r="C45" s="5">
        <v>1</v>
      </c>
      <c r="D45" s="5">
        <v>487000</v>
      </c>
      <c r="E45" s="5">
        <f t="shared" ref="E45:E65" si="4">C45*D45</f>
        <v>487000</v>
      </c>
    </row>
    <row r="46" spans="1:5">
      <c r="A46" s="5">
        <v>2</v>
      </c>
      <c r="B46" s="5" t="s">
        <v>35</v>
      </c>
      <c r="C46" s="5">
        <v>60</v>
      </c>
      <c r="D46" s="5">
        <v>4100</v>
      </c>
      <c r="E46" s="5">
        <f t="shared" si="4"/>
        <v>246000</v>
      </c>
    </row>
    <row r="47" spans="1:5">
      <c r="A47" s="5">
        <v>3</v>
      </c>
      <c r="B47" s="5" t="s">
        <v>36</v>
      </c>
      <c r="C47" s="5">
        <v>1</v>
      </c>
      <c r="D47" s="5">
        <v>84000</v>
      </c>
      <c r="E47" s="5">
        <f t="shared" si="4"/>
        <v>84000</v>
      </c>
    </row>
    <row r="48" spans="1:5">
      <c r="A48" s="5">
        <v>4</v>
      </c>
      <c r="B48" s="5" t="s">
        <v>37</v>
      </c>
      <c r="C48" s="5">
        <v>1</v>
      </c>
      <c r="D48" s="5">
        <v>57000</v>
      </c>
      <c r="E48" s="5">
        <f t="shared" si="4"/>
        <v>57000</v>
      </c>
    </row>
    <row r="49" spans="1:5">
      <c r="A49" s="5">
        <v>5</v>
      </c>
      <c r="B49" s="5" t="s">
        <v>38</v>
      </c>
      <c r="C49" s="5">
        <v>1</v>
      </c>
      <c r="D49" s="5">
        <v>30000</v>
      </c>
      <c r="E49" s="5">
        <f t="shared" si="4"/>
        <v>30000</v>
      </c>
    </row>
    <row r="50" spans="1:5">
      <c r="A50" s="5">
        <v>6</v>
      </c>
      <c r="B50" s="5" t="s">
        <v>39</v>
      </c>
      <c r="C50" s="5">
        <v>3</v>
      </c>
      <c r="D50" s="5">
        <v>165000</v>
      </c>
      <c r="E50" s="5">
        <f t="shared" si="4"/>
        <v>495000</v>
      </c>
    </row>
    <row r="51" spans="1:5">
      <c r="A51" s="5">
        <v>7</v>
      </c>
      <c r="B51" s="5" t="s">
        <v>40</v>
      </c>
      <c r="C51" s="5">
        <v>3</v>
      </c>
      <c r="D51" s="5">
        <v>3500</v>
      </c>
      <c r="E51" s="5">
        <f t="shared" si="4"/>
        <v>10500</v>
      </c>
    </row>
    <row r="52" spans="1:5">
      <c r="A52" s="5">
        <v>8</v>
      </c>
      <c r="B52" s="5" t="s">
        <v>41</v>
      </c>
      <c r="C52" s="5">
        <v>1</v>
      </c>
      <c r="D52" s="5">
        <v>4700</v>
      </c>
      <c r="E52" s="5">
        <f t="shared" si="4"/>
        <v>4700</v>
      </c>
    </row>
    <row r="53" spans="1:5">
      <c r="A53" s="5">
        <v>9</v>
      </c>
      <c r="B53" s="5" t="s">
        <v>42</v>
      </c>
      <c r="C53" s="5">
        <v>1</v>
      </c>
      <c r="D53" s="5">
        <v>6000</v>
      </c>
      <c r="E53" s="5">
        <f t="shared" si="4"/>
        <v>6000</v>
      </c>
    </row>
    <row r="54" spans="1:5">
      <c r="A54" s="5">
        <v>10</v>
      </c>
      <c r="B54" s="5" t="s">
        <v>43</v>
      </c>
      <c r="C54" s="5">
        <v>6</v>
      </c>
      <c r="D54" s="5">
        <v>10000</v>
      </c>
      <c r="E54" s="5">
        <f t="shared" si="4"/>
        <v>60000</v>
      </c>
    </row>
    <row r="55" spans="1:5">
      <c r="A55" s="5">
        <v>11</v>
      </c>
      <c r="B55" s="5" t="s">
        <v>44</v>
      </c>
      <c r="C55" s="5">
        <v>20</v>
      </c>
      <c r="D55" s="5">
        <v>550</v>
      </c>
      <c r="E55" s="5">
        <f t="shared" si="4"/>
        <v>11000</v>
      </c>
    </row>
    <row r="56" spans="1:5">
      <c r="A56" s="5">
        <v>12</v>
      </c>
      <c r="B56" s="5" t="s">
        <v>45</v>
      </c>
      <c r="C56" s="5">
        <v>1</v>
      </c>
      <c r="D56" s="5">
        <v>14500</v>
      </c>
      <c r="E56" s="5">
        <f t="shared" si="4"/>
        <v>14500</v>
      </c>
    </row>
    <row r="57" spans="1:5">
      <c r="A57" s="5">
        <v>13</v>
      </c>
      <c r="B57" s="5" t="s">
        <v>15</v>
      </c>
      <c r="C57" s="5">
        <v>2</v>
      </c>
      <c r="D57" s="5">
        <v>18500</v>
      </c>
      <c r="E57" s="5">
        <f t="shared" si="4"/>
        <v>37000</v>
      </c>
    </row>
    <row r="58" spans="1:5">
      <c r="A58" s="5">
        <v>14</v>
      </c>
      <c r="B58" s="5" t="s">
        <v>46</v>
      </c>
      <c r="C58" s="5">
        <v>1</v>
      </c>
      <c r="D58" s="5">
        <v>22000</v>
      </c>
      <c r="E58" s="5">
        <f t="shared" si="4"/>
        <v>22000</v>
      </c>
    </row>
    <row r="59" spans="1:5">
      <c r="A59" s="5">
        <v>15</v>
      </c>
      <c r="B59" s="5" t="s">
        <v>47</v>
      </c>
      <c r="C59" s="5">
        <v>10</v>
      </c>
      <c r="D59" s="5">
        <v>20000</v>
      </c>
      <c r="E59" s="5">
        <f t="shared" si="4"/>
        <v>200000</v>
      </c>
    </row>
    <row r="60" spans="1:5">
      <c r="A60" s="5">
        <v>16</v>
      </c>
      <c r="B60" s="5" t="s">
        <v>48</v>
      </c>
      <c r="C60" s="5">
        <v>5</v>
      </c>
      <c r="D60" s="5">
        <v>15000</v>
      </c>
      <c r="E60" s="5">
        <f t="shared" si="4"/>
        <v>75000</v>
      </c>
    </row>
    <row r="61" spans="1:5">
      <c r="A61" s="5">
        <v>17</v>
      </c>
      <c r="B61" s="5" t="s">
        <v>49</v>
      </c>
      <c r="C61" s="5">
        <v>10</v>
      </c>
      <c r="D61" s="5">
        <v>15000</v>
      </c>
      <c r="E61" s="5">
        <f t="shared" si="4"/>
        <v>150000</v>
      </c>
    </row>
    <row r="62" spans="1:5">
      <c r="A62" s="5">
        <v>18</v>
      </c>
      <c r="B62" s="5" t="s">
        <v>50</v>
      </c>
      <c r="C62" s="5">
        <v>10</v>
      </c>
      <c r="D62" s="5">
        <v>5000</v>
      </c>
      <c r="E62" s="5">
        <f t="shared" si="4"/>
        <v>50000</v>
      </c>
    </row>
    <row r="63" spans="1:5">
      <c r="A63" s="5">
        <v>19</v>
      </c>
      <c r="B63" s="5" t="s">
        <v>51</v>
      </c>
      <c r="C63" s="5">
        <v>10</v>
      </c>
      <c r="D63" s="5">
        <v>2500</v>
      </c>
      <c r="E63" s="5">
        <f t="shared" si="4"/>
        <v>25000</v>
      </c>
    </row>
    <row r="64" spans="1:5">
      <c r="A64" s="5">
        <v>20</v>
      </c>
      <c r="B64" s="5" t="s">
        <v>52</v>
      </c>
      <c r="C64" s="5">
        <v>1</v>
      </c>
      <c r="D64" s="5">
        <v>22000</v>
      </c>
      <c r="E64" s="5">
        <f t="shared" si="4"/>
        <v>22000</v>
      </c>
    </row>
    <row r="65" spans="1:5">
      <c r="A65" s="5">
        <v>21</v>
      </c>
      <c r="B65" s="5" t="s">
        <v>25</v>
      </c>
      <c r="C65" s="5">
        <v>1</v>
      </c>
      <c r="D65" s="5">
        <v>48000</v>
      </c>
      <c r="E65" s="5">
        <f t="shared" si="4"/>
        <v>48000</v>
      </c>
    </row>
    <row r="66" spans="1:5">
      <c r="A66" s="5"/>
      <c r="B66" s="8" t="s">
        <v>26</v>
      </c>
      <c r="C66" s="8"/>
      <c r="D66" s="8"/>
      <c r="E66" s="8">
        <f>SUM(E45:E65)</f>
        <v>2134700</v>
      </c>
    </row>
    <row r="67" spans="1:5" ht="15.75">
      <c r="A67" s="3" t="s">
        <v>27</v>
      </c>
    </row>
    <row r="68" spans="1:5" ht="15.75">
      <c r="A68" s="3" t="s">
        <v>28</v>
      </c>
      <c r="E68">
        <f t="shared" ref="E68:E90" si="5">C68*D68</f>
        <v>0</v>
      </c>
    </row>
    <row r="69" spans="1:5" ht="15.75">
      <c r="A69" s="3"/>
      <c r="E69">
        <f t="shared" si="5"/>
        <v>0</v>
      </c>
    </row>
    <row r="70" spans="1:5" ht="15.75">
      <c r="A70" s="3" t="s">
        <v>29</v>
      </c>
      <c r="E70">
        <f t="shared" si="5"/>
        <v>0</v>
      </c>
    </row>
    <row r="71" spans="1:5" ht="15.75">
      <c r="A71" s="3" t="s">
        <v>30</v>
      </c>
      <c r="E71">
        <f t="shared" si="5"/>
        <v>0</v>
      </c>
    </row>
    <row r="72" spans="1:5">
      <c r="E72">
        <f t="shared" si="5"/>
        <v>0</v>
      </c>
    </row>
    <row r="73" spans="1:5" ht="15.75">
      <c r="A73" s="3" t="s">
        <v>53</v>
      </c>
      <c r="E73">
        <f t="shared" si="5"/>
        <v>0</v>
      </c>
    </row>
    <row r="74" spans="1:5" ht="15.75">
      <c r="A74" s="3" t="s">
        <v>1</v>
      </c>
      <c r="E74">
        <f t="shared" si="5"/>
        <v>0</v>
      </c>
    </row>
    <row r="75" spans="1:5">
      <c r="A75" s="4" t="s">
        <v>2</v>
      </c>
      <c r="B75" s="5" t="s">
        <v>3</v>
      </c>
      <c r="C75" s="4" t="s">
        <v>4</v>
      </c>
      <c r="D75" s="5" t="s">
        <v>5</v>
      </c>
      <c r="E75" s="6" t="s">
        <v>6</v>
      </c>
    </row>
    <row r="76" spans="1:5">
      <c r="A76" s="5">
        <v>1</v>
      </c>
      <c r="B76" s="5" t="s">
        <v>54</v>
      </c>
      <c r="C76" s="5">
        <v>6</v>
      </c>
      <c r="D76" s="5">
        <v>25000</v>
      </c>
      <c r="E76" s="5">
        <f t="shared" si="5"/>
        <v>150000</v>
      </c>
    </row>
    <row r="77" spans="1:5">
      <c r="A77" s="5">
        <v>2</v>
      </c>
      <c r="B77" s="5" t="s">
        <v>55</v>
      </c>
      <c r="C77" s="5">
        <v>1</v>
      </c>
      <c r="D77" s="5">
        <v>68000</v>
      </c>
      <c r="E77" s="5">
        <f t="shared" si="5"/>
        <v>68000</v>
      </c>
    </row>
    <row r="78" spans="1:5">
      <c r="A78" s="5">
        <v>3</v>
      </c>
      <c r="B78" s="5" t="s">
        <v>56</v>
      </c>
      <c r="C78" s="5">
        <v>1</v>
      </c>
      <c r="D78" s="5">
        <v>85000</v>
      </c>
      <c r="E78" s="5">
        <f t="shared" si="5"/>
        <v>85000</v>
      </c>
    </row>
    <row r="79" spans="1:5">
      <c r="A79" s="5">
        <v>4</v>
      </c>
      <c r="B79" s="5" t="s">
        <v>57</v>
      </c>
      <c r="C79" s="5">
        <v>2</v>
      </c>
      <c r="D79" s="5">
        <v>32000</v>
      </c>
      <c r="E79" s="5">
        <f t="shared" si="5"/>
        <v>64000</v>
      </c>
    </row>
    <row r="80" spans="1:5">
      <c r="A80" s="11">
        <v>5</v>
      </c>
      <c r="B80" s="5" t="s">
        <v>58</v>
      </c>
      <c r="C80" s="5">
        <v>1</v>
      </c>
      <c r="D80" s="5">
        <v>5000</v>
      </c>
      <c r="E80" s="5">
        <f t="shared" si="5"/>
        <v>5000</v>
      </c>
    </row>
    <row r="81" spans="1:5">
      <c r="A81" s="5">
        <v>6</v>
      </c>
      <c r="B81" s="5" t="s">
        <v>59</v>
      </c>
      <c r="C81" s="5">
        <v>4</v>
      </c>
      <c r="D81" s="5">
        <v>2500</v>
      </c>
      <c r="E81" s="5">
        <f t="shared" si="5"/>
        <v>10000</v>
      </c>
    </row>
    <row r="82" spans="1:5">
      <c r="A82" s="5">
        <v>7</v>
      </c>
      <c r="B82" s="5" t="s">
        <v>60</v>
      </c>
      <c r="C82" s="5">
        <v>24</v>
      </c>
      <c r="D82" s="5">
        <v>700</v>
      </c>
      <c r="E82" s="5">
        <f t="shared" si="5"/>
        <v>16800</v>
      </c>
    </row>
    <row r="83" spans="1:5">
      <c r="A83" s="5">
        <v>8</v>
      </c>
      <c r="B83" s="5" t="s">
        <v>61</v>
      </c>
      <c r="C83" s="5">
        <v>20</v>
      </c>
      <c r="D83" s="5">
        <v>600</v>
      </c>
      <c r="E83" s="5">
        <f t="shared" si="5"/>
        <v>12000</v>
      </c>
    </row>
    <row r="84" spans="1:5">
      <c r="A84" s="5">
        <v>9</v>
      </c>
      <c r="B84" s="5" t="s">
        <v>62</v>
      </c>
      <c r="C84" s="5">
        <v>4</v>
      </c>
      <c r="D84" s="5">
        <v>600</v>
      </c>
      <c r="E84" s="5">
        <f t="shared" si="5"/>
        <v>2400</v>
      </c>
    </row>
    <row r="85" spans="1:5">
      <c r="A85" s="5">
        <v>10</v>
      </c>
      <c r="B85" s="5" t="s">
        <v>63</v>
      </c>
      <c r="C85" s="5">
        <v>4</v>
      </c>
      <c r="D85" s="5">
        <v>600</v>
      </c>
      <c r="E85" s="5">
        <f t="shared" si="5"/>
        <v>2400</v>
      </c>
    </row>
    <row r="86" spans="1:5">
      <c r="A86" s="5">
        <v>11</v>
      </c>
      <c r="B86" s="5" t="s">
        <v>64</v>
      </c>
      <c r="C86" s="5">
        <v>1</v>
      </c>
      <c r="D86" s="5">
        <v>42000</v>
      </c>
      <c r="E86" s="5">
        <f t="shared" si="5"/>
        <v>42000</v>
      </c>
    </row>
    <row r="87" spans="1:5">
      <c r="A87" s="5">
        <v>12</v>
      </c>
      <c r="B87" s="5" t="s">
        <v>25</v>
      </c>
      <c r="C87" s="5">
        <v>1</v>
      </c>
      <c r="D87" s="5">
        <v>32000</v>
      </c>
      <c r="E87" s="5">
        <f t="shared" si="5"/>
        <v>32000</v>
      </c>
    </row>
    <row r="88" spans="1:5">
      <c r="A88" s="5">
        <v>13</v>
      </c>
      <c r="B88" s="5" t="s">
        <v>65</v>
      </c>
      <c r="C88" s="5">
        <v>1</v>
      </c>
      <c r="D88" s="5">
        <v>28000</v>
      </c>
      <c r="E88" s="5">
        <f t="shared" si="5"/>
        <v>28000</v>
      </c>
    </row>
    <row r="89" spans="1:5">
      <c r="A89" s="5">
        <v>14</v>
      </c>
      <c r="B89" s="5" t="s">
        <v>66</v>
      </c>
      <c r="C89" s="5">
        <v>6</v>
      </c>
      <c r="D89" s="5">
        <v>15000</v>
      </c>
      <c r="E89" s="5">
        <f t="shared" si="5"/>
        <v>90000</v>
      </c>
    </row>
    <row r="90" spans="1:5">
      <c r="A90" s="5">
        <v>15</v>
      </c>
      <c r="B90" s="5" t="s">
        <v>67</v>
      </c>
      <c r="C90" s="5">
        <v>1</v>
      </c>
      <c r="D90" s="5">
        <v>68000</v>
      </c>
      <c r="E90" s="5">
        <f t="shared" si="5"/>
        <v>68000</v>
      </c>
    </row>
    <row r="91" spans="1:5">
      <c r="A91" s="5"/>
      <c r="B91" s="8" t="s">
        <v>26</v>
      </c>
      <c r="C91" s="8"/>
      <c r="D91" s="8"/>
      <c r="E91" s="8">
        <f>SUM(E76:E90)</f>
        <v>675600</v>
      </c>
    </row>
    <row r="94" spans="1:5" ht="15.75">
      <c r="A94" s="12" t="s">
        <v>68</v>
      </c>
    </row>
    <row r="95" spans="1:5" ht="15.75">
      <c r="A95" s="3" t="s">
        <v>1</v>
      </c>
    </row>
    <row r="96" spans="1:5">
      <c r="A96" s="4" t="s">
        <v>2</v>
      </c>
      <c r="B96" s="5" t="s">
        <v>3</v>
      </c>
      <c r="C96" s="4" t="s">
        <v>4</v>
      </c>
      <c r="D96" s="5" t="s">
        <v>5</v>
      </c>
      <c r="E96" s="6" t="s">
        <v>6</v>
      </c>
    </row>
    <row r="97" spans="1:5" ht="15.75">
      <c r="A97" s="10"/>
      <c r="B97" s="5" t="s">
        <v>69</v>
      </c>
      <c r="C97" s="5">
        <v>2</v>
      </c>
      <c r="D97" s="5">
        <v>2000</v>
      </c>
      <c r="E97" s="5">
        <f t="shared" ref="E97:E134" si="6">C97*D97</f>
        <v>4000</v>
      </c>
    </row>
    <row r="98" spans="1:5">
      <c r="A98" s="5">
        <v>2</v>
      </c>
      <c r="B98" s="5" t="s">
        <v>70</v>
      </c>
      <c r="C98" s="5">
        <v>10</v>
      </c>
      <c r="D98" s="5">
        <v>800</v>
      </c>
      <c r="E98" s="5">
        <f t="shared" si="6"/>
        <v>8000</v>
      </c>
    </row>
    <row r="99" spans="1:5">
      <c r="A99" s="5">
        <v>3</v>
      </c>
      <c r="B99" s="5" t="s">
        <v>71</v>
      </c>
      <c r="C99" s="5">
        <v>12</v>
      </c>
      <c r="D99" s="5">
        <v>600</v>
      </c>
      <c r="E99" s="5">
        <f t="shared" si="6"/>
        <v>7200</v>
      </c>
    </row>
    <row r="100" spans="1:5">
      <c r="A100" s="5">
        <v>4</v>
      </c>
      <c r="B100" s="5" t="s">
        <v>72</v>
      </c>
      <c r="C100" s="5">
        <v>1</v>
      </c>
      <c r="D100" s="5">
        <v>4000</v>
      </c>
      <c r="E100" s="5">
        <f t="shared" si="6"/>
        <v>4000</v>
      </c>
    </row>
    <row r="101" spans="1:5">
      <c r="A101" s="5">
        <v>5</v>
      </c>
      <c r="B101" s="5" t="s">
        <v>73</v>
      </c>
      <c r="C101" s="5">
        <v>15</v>
      </c>
      <c r="D101" s="5">
        <v>800</v>
      </c>
      <c r="E101" s="5">
        <f t="shared" si="6"/>
        <v>12000</v>
      </c>
    </row>
    <row r="102" spans="1:5">
      <c r="A102" s="5">
        <v>6</v>
      </c>
      <c r="B102" s="5" t="s">
        <v>74</v>
      </c>
      <c r="C102" s="5">
        <v>6</v>
      </c>
      <c r="D102" s="5">
        <v>1400</v>
      </c>
      <c r="E102" s="5">
        <f t="shared" si="6"/>
        <v>8400</v>
      </c>
    </row>
    <row r="103" spans="1:5">
      <c r="A103" s="5">
        <v>7</v>
      </c>
      <c r="B103" s="5" t="s">
        <v>75</v>
      </c>
      <c r="C103" s="5">
        <v>6</v>
      </c>
      <c r="D103" s="5">
        <v>150</v>
      </c>
      <c r="E103" s="5">
        <f t="shared" si="6"/>
        <v>900</v>
      </c>
    </row>
    <row r="104" spans="1:5">
      <c r="A104" s="5">
        <v>8</v>
      </c>
      <c r="B104" s="5" t="s">
        <v>76</v>
      </c>
      <c r="C104" s="5">
        <v>6</v>
      </c>
      <c r="D104" s="5">
        <v>120</v>
      </c>
      <c r="E104" s="5">
        <f t="shared" si="6"/>
        <v>720</v>
      </c>
    </row>
    <row r="105" spans="1:5">
      <c r="A105" s="5">
        <v>9</v>
      </c>
      <c r="B105" s="5" t="s">
        <v>77</v>
      </c>
      <c r="C105" s="5">
        <v>6</v>
      </c>
      <c r="D105" s="5">
        <v>500</v>
      </c>
      <c r="E105" s="5">
        <f t="shared" si="6"/>
        <v>3000</v>
      </c>
    </row>
    <row r="106" spans="1:5">
      <c r="A106" s="5">
        <v>10</v>
      </c>
      <c r="B106" s="5" t="s">
        <v>78</v>
      </c>
      <c r="C106" s="5">
        <v>12</v>
      </c>
      <c r="D106" s="5">
        <v>200</v>
      </c>
      <c r="E106" s="5">
        <f t="shared" si="6"/>
        <v>2400</v>
      </c>
    </row>
    <row r="107" spans="1:5">
      <c r="A107" s="5">
        <v>11</v>
      </c>
      <c r="B107" s="5" t="s">
        <v>79</v>
      </c>
      <c r="C107" s="5">
        <v>6</v>
      </c>
      <c r="D107" s="5">
        <v>250</v>
      </c>
      <c r="E107" s="5">
        <f t="shared" si="6"/>
        <v>1500</v>
      </c>
    </row>
    <row r="108" spans="1:5">
      <c r="A108" s="5">
        <v>12</v>
      </c>
      <c r="B108" s="5" t="s">
        <v>80</v>
      </c>
      <c r="C108" s="5">
        <v>2</v>
      </c>
      <c r="D108" s="5">
        <v>1100</v>
      </c>
      <c r="E108" s="5">
        <f t="shared" si="6"/>
        <v>2200</v>
      </c>
    </row>
    <row r="109" spans="1:5">
      <c r="A109" s="5">
        <v>13</v>
      </c>
      <c r="B109" s="5" t="s">
        <v>81</v>
      </c>
      <c r="C109" s="5">
        <v>6</v>
      </c>
      <c r="D109" s="5">
        <v>600</v>
      </c>
      <c r="E109" s="5">
        <f t="shared" si="6"/>
        <v>3600</v>
      </c>
    </row>
    <row r="110" spans="1:5">
      <c r="A110" s="5">
        <v>14</v>
      </c>
      <c r="B110" s="5" t="s">
        <v>82</v>
      </c>
      <c r="C110" s="5">
        <v>15</v>
      </c>
      <c r="D110" s="5">
        <v>150</v>
      </c>
      <c r="E110" s="5">
        <f t="shared" si="6"/>
        <v>2250</v>
      </c>
    </row>
    <row r="111" spans="1:5">
      <c r="A111" s="5">
        <v>15</v>
      </c>
      <c r="B111" s="5" t="s">
        <v>83</v>
      </c>
      <c r="C111" s="5">
        <v>15</v>
      </c>
      <c r="D111" s="5">
        <v>150</v>
      </c>
      <c r="E111" s="5">
        <f t="shared" si="6"/>
        <v>2250</v>
      </c>
    </row>
    <row r="112" spans="1:5">
      <c r="A112" s="5">
        <v>16</v>
      </c>
      <c r="B112" s="5" t="s">
        <v>84</v>
      </c>
      <c r="C112" s="5">
        <v>4</v>
      </c>
      <c r="D112" s="5">
        <v>250</v>
      </c>
      <c r="E112" s="5">
        <f t="shared" si="6"/>
        <v>1000</v>
      </c>
    </row>
    <row r="113" spans="1:5">
      <c r="A113" s="5">
        <v>17</v>
      </c>
      <c r="B113" s="5" t="s">
        <v>85</v>
      </c>
      <c r="C113" s="5">
        <v>6</v>
      </c>
      <c r="D113" s="5">
        <v>900</v>
      </c>
      <c r="E113" s="5">
        <f t="shared" si="6"/>
        <v>5400</v>
      </c>
    </row>
    <row r="114" spans="1:5">
      <c r="A114" s="5">
        <v>18</v>
      </c>
      <c r="B114" s="5" t="s">
        <v>86</v>
      </c>
      <c r="C114" s="5">
        <v>6</v>
      </c>
      <c r="D114" s="5">
        <v>4500</v>
      </c>
      <c r="E114" s="5">
        <f t="shared" si="6"/>
        <v>27000</v>
      </c>
    </row>
    <row r="115" spans="1:5">
      <c r="A115" s="5">
        <v>19</v>
      </c>
      <c r="B115" s="5" t="s">
        <v>87</v>
      </c>
      <c r="C115" s="5">
        <v>2</v>
      </c>
      <c r="D115" s="5">
        <v>28000</v>
      </c>
      <c r="E115" s="5">
        <f t="shared" si="6"/>
        <v>56000</v>
      </c>
    </row>
    <row r="116" spans="1:5">
      <c r="A116" s="5">
        <v>20</v>
      </c>
      <c r="B116" s="5" t="s">
        <v>88</v>
      </c>
      <c r="C116" s="5">
        <v>3</v>
      </c>
      <c r="D116" s="5">
        <v>5700</v>
      </c>
      <c r="E116" s="5">
        <f t="shared" si="6"/>
        <v>17100</v>
      </c>
    </row>
    <row r="117" spans="1:5">
      <c r="A117" s="5">
        <v>21</v>
      </c>
      <c r="B117" s="5" t="s">
        <v>89</v>
      </c>
      <c r="C117" s="5">
        <v>2</v>
      </c>
      <c r="D117" s="5">
        <v>4500</v>
      </c>
      <c r="E117" s="5">
        <f t="shared" si="6"/>
        <v>9000</v>
      </c>
    </row>
    <row r="118" spans="1:5">
      <c r="A118" s="5">
        <v>22</v>
      </c>
      <c r="B118" s="5" t="s">
        <v>90</v>
      </c>
      <c r="C118" s="5">
        <v>6</v>
      </c>
      <c r="D118" s="5">
        <v>300</v>
      </c>
      <c r="E118" s="5">
        <f t="shared" si="6"/>
        <v>1800</v>
      </c>
    </row>
    <row r="119" spans="1:5">
      <c r="A119" s="5">
        <v>23</v>
      </c>
      <c r="B119" s="5" t="s">
        <v>83</v>
      </c>
      <c r="C119" s="5">
        <v>6</v>
      </c>
      <c r="D119" s="5">
        <v>250</v>
      </c>
      <c r="E119" s="5">
        <f t="shared" si="6"/>
        <v>1500</v>
      </c>
    </row>
    <row r="120" spans="1:5">
      <c r="A120" s="5">
        <v>24</v>
      </c>
      <c r="B120" s="5" t="s">
        <v>91</v>
      </c>
      <c r="C120" s="5">
        <v>6</v>
      </c>
      <c r="D120" s="5">
        <v>300</v>
      </c>
      <c r="E120" s="5">
        <f t="shared" si="6"/>
        <v>1800</v>
      </c>
    </row>
    <row r="121" spans="1:5">
      <c r="A121" s="5">
        <v>25</v>
      </c>
      <c r="B121" s="5" t="s">
        <v>92</v>
      </c>
      <c r="C121" s="5">
        <v>6</v>
      </c>
      <c r="D121" s="5">
        <v>200</v>
      </c>
      <c r="E121" s="5">
        <f t="shared" si="6"/>
        <v>1200</v>
      </c>
    </row>
    <row r="122" spans="1:5">
      <c r="A122" s="5">
        <v>26</v>
      </c>
      <c r="B122" s="5" t="s">
        <v>76</v>
      </c>
      <c r="C122" s="5">
        <v>2</v>
      </c>
      <c r="D122" s="5">
        <v>200</v>
      </c>
      <c r="E122" s="5">
        <f t="shared" si="6"/>
        <v>400</v>
      </c>
    </row>
    <row r="123" spans="1:5">
      <c r="A123" s="5">
        <v>27</v>
      </c>
      <c r="B123" s="5" t="s">
        <v>93</v>
      </c>
      <c r="C123" s="5">
        <v>1</v>
      </c>
      <c r="D123" s="5">
        <v>850</v>
      </c>
      <c r="E123" s="5">
        <f t="shared" si="6"/>
        <v>850</v>
      </c>
    </row>
    <row r="124" spans="1:5">
      <c r="A124" s="5">
        <v>28</v>
      </c>
      <c r="B124" s="5" t="s">
        <v>94</v>
      </c>
      <c r="C124" s="5">
        <v>2</v>
      </c>
      <c r="D124" s="5">
        <v>350</v>
      </c>
      <c r="E124" s="5">
        <f t="shared" si="6"/>
        <v>700</v>
      </c>
    </row>
    <row r="125" spans="1:5">
      <c r="A125" s="5">
        <v>29</v>
      </c>
      <c r="B125" s="5" t="s">
        <v>95</v>
      </c>
      <c r="C125" s="5">
        <v>3</v>
      </c>
      <c r="D125" s="5">
        <v>150</v>
      </c>
      <c r="E125" s="5">
        <f t="shared" si="6"/>
        <v>450</v>
      </c>
    </row>
    <row r="126" spans="1:5">
      <c r="A126" s="5">
        <v>30</v>
      </c>
      <c r="B126" s="5" t="s">
        <v>96</v>
      </c>
      <c r="C126" s="5">
        <v>1</v>
      </c>
      <c r="D126" s="5">
        <v>500</v>
      </c>
      <c r="E126" s="5">
        <f t="shared" si="6"/>
        <v>500</v>
      </c>
    </row>
    <row r="127" spans="1:5">
      <c r="A127" s="5">
        <v>31</v>
      </c>
      <c r="B127" s="5" t="s">
        <v>75</v>
      </c>
      <c r="C127" s="5">
        <v>1</v>
      </c>
      <c r="D127" s="5">
        <v>200</v>
      </c>
      <c r="E127" s="5">
        <f t="shared" si="6"/>
        <v>200</v>
      </c>
    </row>
    <row r="128" spans="1:5">
      <c r="A128" s="5">
        <v>32</v>
      </c>
      <c r="B128" s="5" t="s">
        <v>97</v>
      </c>
      <c r="C128" s="5">
        <v>1</v>
      </c>
      <c r="D128" s="5">
        <v>4000</v>
      </c>
      <c r="E128" s="5">
        <f t="shared" si="6"/>
        <v>4000</v>
      </c>
    </row>
    <row r="129" spans="1:5">
      <c r="A129" s="5">
        <v>33</v>
      </c>
      <c r="B129" s="5" t="s">
        <v>98</v>
      </c>
      <c r="C129" s="5">
        <v>5</v>
      </c>
      <c r="D129" s="5">
        <v>2500</v>
      </c>
      <c r="E129" s="5">
        <f t="shared" si="6"/>
        <v>12500</v>
      </c>
    </row>
    <row r="130" spans="1:5">
      <c r="A130" s="5">
        <v>34</v>
      </c>
      <c r="B130" s="5" t="s">
        <v>99</v>
      </c>
      <c r="C130" s="5">
        <v>4</v>
      </c>
      <c r="D130" s="5">
        <v>1100</v>
      </c>
      <c r="E130" s="5">
        <f t="shared" si="6"/>
        <v>4400</v>
      </c>
    </row>
    <row r="131" spans="1:5">
      <c r="A131" s="5">
        <v>35</v>
      </c>
      <c r="B131" s="5" t="s">
        <v>100</v>
      </c>
      <c r="C131" s="7">
        <v>8</v>
      </c>
      <c r="D131" s="5">
        <v>9500</v>
      </c>
      <c r="E131" s="5">
        <f t="shared" si="6"/>
        <v>76000</v>
      </c>
    </row>
    <row r="132" spans="1:5">
      <c r="A132" s="5">
        <v>36</v>
      </c>
      <c r="B132" s="5" t="s">
        <v>101</v>
      </c>
      <c r="C132" s="7">
        <v>10</v>
      </c>
      <c r="D132" s="5">
        <v>7000</v>
      </c>
      <c r="E132" s="5">
        <f t="shared" si="6"/>
        <v>70000</v>
      </c>
    </row>
    <row r="133" spans="1:5">
      <c r="A133" s="5">
        <v>37</v>
      </c>
      <c r="B133" s="5" t="s">
        <v>102</v>
      </c>
      <c r="C133" s="5">
        <v>1</v>
      </c>
      <c r="D133" s="5">
        <v>15000</v>
      </c>
      <c r="E133" s="5">
        <f t="shared" si="6"/>
        <v>15000</v>
      </c>
    </row>
    <row r="134" spans="1:5">
      <c r="A134" s="5">
        <v>38</v>
      </c>
      <c r="B134" s="5" t="s">
        <v>103</v>
      </c>
      <c r="C134" s="5">
        <v>5</v>
      </c>
      <c r="D134" s="5">
        <v>15000</v>
      </c>
      <c r="E134" s="5">
        <f t="shared" si="6"/>
        <v>75000</v>
      </c>
    </row>
    <row r="135" spans="1:5">
      <c r="A135" s="5"/>
      <c r="B135" s="8" t="s">
        <v>104</v>
      </c>
      <c r="C135" s="8"/>
      <c r="D135" s="8"/>
      <c r="E135" s="8">
        <f>SUM(E96:E134)</f>
        <v>444220</v>
      </c>
    </row>
    <row r="139" spans="1:5" ht="15.75">
      <c r="B139" s="3" t="s">
        <v>105</v>
      </c>
    </row>
    <row r="140" spans="1:5" ht="15.75">
      <c r="B140" s="3" t="s">
        <v>1</v>
      </c>
    </row>
    <row r="141" spans="1:5">
      <c r="A141" s="13" t="s">
        <v>2</v>
      </c>
      <c r="B141" s="8" t="s">
        <v>3</v>
      </c>
      <c r="C141" s="13" t="s">
        <v>4</v>
      </c>
      <c r="D141" s="8" t="s">
        <v>5</v>
      </c>
      <c r="E141" s="6" t="s">
        <v>6</v>
      </c>
    </row>
    <row r="142" spans="1:5">
      <c r="A142" s="5"/>
      <c r="B142" s="14" t="s">
        <v>106</v>
      </c>
      <c r="C142" s="5">
        <v>1</v>
      </c>
      <c r="D142" s="5">
        <v>96000</v>
      </c>
      <c r="E142" s="5">
        <f>C142*D142</f>
        <v>96000</v>
      </c>
    </row>
    <row r="143" spans="1:5">
      <c r="A143" s="5"/>
      <c r="B143" s="14" t="s">
        <v>107</v>
      </c>
      <c r="C143" s="5">
        <v>270</v>
      </c>
      <c r="D143" s="5">
        <v>300</v>
      </c>
      <c r="E143" s="5">
        <f t="shared" ref="E143:E148" si="7">C143*D143</f>
        <v>81000</v>
      </c>
    </row>
    <row r="144" spans="1:5">
      <c r="A144" s="5"/>
      <c r="B144" s="14" t="s">
        <v>108</v>
      </c>
      <c r="C144" s="5">
        <v>30</v>
      </c>
      <c r="D144" s="5">
        <v>4800</v>
      </c>
      <c r="E144" s="5">
        <f t="shared" si="7"/>
        <v>144000</v>
      </c>
    </row>
    <row r="145" spans="1:7">
      <c r="A145" s="5"/>
      <c r="B145" s="14" t="s">
        <v>109</v>
      </c>
      <c r="C145" s="5">
        <v>1</v>
      </c>
      <c r="D145" s="5">
        <v>10000</v>
      </c>
      <c r="E145" s="5">
        <f t="shared" si="7"/>
        <v>10000</v>
      </c>
    </row>
    <row r="146" spans="1:7">
      <c r="A146" s="5"/>
      <c r="B146" s="14" t="s">
        <v>110</v>
      </c>
      <c r="C146" s="5">
        <v>1</v>
      </c>
      <c r="D146" s="5">
        <v>75000</v>
      </c>
      <c r="E146" s="5">
        <f t="shared" si="7"/>
        <v>75000</v>
      </c>
    </row>
    <row r="147" spans="1:7">
      <c r="A147" s="5"/>
      <c r="B147" s="14" t="s">
        <v>111</v>
      </c>
      <c r="C147" s="5">
        <v>1</v>
      </c>
      <c r="D147" s="5">
        <v>175000</v>
      </c>
      <c r="E147" s="5">
        <f t="shared" si="7"/>
        <v>175000</v>
      </c>
    </row>
    <row r="148" spans="1:7">
      <c r="A148" s="5"/>
      <c r="B148" s="14" t="s">
        <v>112</v>
      </c>
      <c r="C148" s="5">
        <v>1</v>
      </c>
      <c r="D148" s="5">
        <v>10000</v>
      </c>
      <c r="E148" s="5">
        <f t="shared" si="7"/>
        <v>10000</v>
      </c>
    </row>
    <row r="149" spans="1:7">
      <c r="A149" s="5"/>
      <c r="B149" s="15" t="s">
        <v>104</v>
      </c>
      <c r="C149" s="8"/>
      <c r="D149" s="8"/>
      <c r="E149" s="8">
        <f>SUM(E142:E148)</f>
        <v>591000</v>
      </c>
    </row>
    <row r="151" spans="1:7">
      <c r="B151" t="s">
        <v>114</v>
      </c>
      <c r="G151">
        <f>E27+E66+E91+E135+E149</f>
        <v>33475720</v>
      </c>
    </row>
    <row r="152" spans="1:7">
      <c r="B152" t="s">
        <v>113</v>
      </c>
    </row>
    <row r="156" spans="1:7" ht="15.75">
      <c r="B156" s="3" t="s">
        <v>105</v>
      </c>
    </row>
    <row r="157" spans="1:7" ht="15.75">
      <c r="B157" s="3" t="s">
        <v>1</v>
      </c>
    </row>
    <row r="158" spans="1:7">
      <c r="A158" s="13" t="s">
        <v>2</v>
      </c>
      <c r="B158" s="8" t="s">
        <v>3</v>
      </c>
      <c r="C158" s="13" t="s">
        <v>4</v>
      </c>
      <c r="D158" s="8" t="s">
        <v>5</v>
      </c>
      <c r="E158" s="6" t="s">
        <v>6</v>
      </c>
    </row>
    <row r="159" spans="1:7">
      <c r="A159" s="5"/>
      <c r="B159" s="14" t="s">
        <v>106</v>
      </c>
      <c r="C159" s="5">
        <v>1</v>
      </c>
      <c r="D159" s="5">
        <v>96000</v>
      </c>
      <c r="E159" s="5">
        <f>C159*D159</f>
        <v>96000</v>
      </c>
    </row>
    <row r="160" spans="1:7">
      <c r="A160" s="5"/>
      <c r="B160" s="14" t="s">
        <v>107</v>
      </c>
      <c r="C160" s="5">
        <v>270</v>
      </c>
      <c r="D160" s="5">
        <v>300</v>
      </c>
      <c r="E160" s="5">
        <f t="shared" ref="E160:E165" si="8">C160*D160</f>
        <v>81000</v>
      </c>
    </row>
    <row r="161" spans="1:5">
      <c r="A161" s="5"/>
      <c r="B161" s="14" t="s">
        <v>108</v>
      </c>
      <c r="C161" s="5">
        <v>30</v>
      </c>
      <c r="D161" s="5">
        <v>4800</v>
      </c>
      <c r="E161" s="5">
        <f t="shared" si="8"/>
        <v>144000</v>
      </c>
    </row>
    <row r="162" spans="1:5">
      <c r="A162" s="5"/>
      <c r="B162" s="14" t="s">
        <v>109</v>
      </c>
      <c r="C162" s="5">
        <v>1</v>
      </c>
      <c r="D162" s="5">
        <v>10000</v>
      </c>
      <c r="E162" s="5">
        <f t="shared" si="8"/>
        <v>10000</v>
      </c>
    </row>
    <row r="163" spans="1:5">
      <c r="A163" s="5"/>
      <c r="B163" s="14" t="s">
        <v>110</v>
      </c>
      <c r="C163" s="5">
        <v>1</v>
      </c>
      <c r="D163" s="5">
        <v>75000</v>
      </c>
      <c r="E163" s="5">
        <f t="shared" si="8"/>
        <v>75000</v>
      </c>
    </row>
    <row r="164" spans="1:5">
      <c r="A164" s="5"/>
      <c r="B164" s="14" t="s">
        <v>111</v>
      </c>
      <c r="C164" s="5">
        <v>1</v>
      </c>
      <c r="D164" s="5">
        <v>175000</v>
      </c>
      <c r="E164" s="5">
        <f t="shared" si="8"/>
        <v>175000</v>
      </c>
    </row>
    <row r="165" spans="1:5">
      <c r="A165" s="5"/>
      <c r="B165" s="14" t="s">
        <v>112</v>
      </c>
      <c r="C165" s="5">
        <v>1</v>
      </c>
      <c r="D165" s="5">
        <v>10000</v>
      </c>
      <c r="E165" s="5">
        <f t="shared" si="8"/>
        <v>10000</v>
      </c>
    </row>
    <row r="166" spans="1:5">
      <c r="A166" s="5"/>
      <c r="B166" s="15" t="s">
        <v>104</v>
      </c>
      <c r="C166" s="8"/>
      <c r="D166" s="8"/>
      <c r="E166" s="8">
        <f>SUM(E159:E165)</f>
        <v>591000</v>
      </c>
    </row>
    <row r="169" spans="1:5">
      <c r="B169" s="14" t="s">
        <v>108</v>
      </c>
      <c r="C169">
        <v>40</v>
      </c>
      <c r="D169">
        <v>4500</v>
      </c>
    </row>
    <row r="170" spans="1:5">
      <c r="B170" s="14" t="s">
        <v>116</v>
      </c>
    </row>
    <row r="174" spans="1:5">
      <c r="B174" s="14" t="s">
        <v>109</v>
      </c>
    </row>
    <row r="175" spans="1:5">
      <c r="B175" s="14" t="s">
        <v>110</v>
      </c>
    </row>
    <row r="176" spans="1:5">
      <c r="B176" s="14" t="s">
        <v>111</v>
      </c>
    </row>
    <row r="177" spans="2:2">
      <c r="B177" s="14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2021-06-16T14:30:39Z</dcterms:created>
  <dcterms:modified xsi:type="dcterms:W3CDTF">2022-02-21T19:00:17Z</dcterms:modified>
</cp:coreProperties>
</file>