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D:\TOPS\Assignment\Assignment 3\"/>
    </mc:Choice>
  </mc:AlternateContent>
  <xr:revisionPtr revIDLastSave="0" documentId="13_ncr:1_{9F801B8B-D03B-4323-991B-9657066C7328}" xr6:coauthVersionLast="47" xr6:coauthVersionMax="47" xr10:uidLastSave="{00000000-0000-0000-0000-000000000000}"/>
  <bookViews>
    <workbookView xWindow="-108" yWindow="-108" windowWidth="23256" windowHeight="12456" activeTab="13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3" r:id="rId12"/>
    <sheet name="13" sheetId="14" r:id="rId13"/>
    <sheet name="14" sheetId="15" r:id="rId14"/>
  </sheets>
  <definedNames>
    <definedName name="_xlnm._FilterDatabase" localSheetId="10" hidden="1">'11'!$A$2:$A$102</definedName>
    <definedName name="_xlnm._FilterDatabase" localSheetId="11" hidden="1">'12'!$A$2:$A$52</definedName>
    <definedName name="_xlnm._FilterDatabase" localSheetId="7" hidden="1">'8'!$C$4:$C$22</definedName>
    <definedName name="_xlchart.v1.0" hidden="1">'11'!$A$2</definedName>
    <definedName name="_xlchart.v1.1" hidden="1">'11'!$A$3:$A$102</definedName>
    <definedName name="_xlchart.v1.2" hidden="1">'12'!$A$2</definedName>
    <definedName name="_xlchart.v1.3" hidden="1">'12'!$A$3:$A$52</definedName>
    <definedName name="_xlchart.v1.4" hidden="1">'13'!$A$2</definedName>
    <definedName name="_xlchart.v1.5" hidden="1">'13'!$A$3:$A$102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7" l="1"/>
  <c r="J5" i="7"/>
  <c r="K5" i="7"/>
  <c r="L5" i="7"/>
  <c r="H5" i="7"/>
  <c r="D4" i="6"/>
  <c r="F24" i="15"/>
  <c r="G24" i="15"/>
  <c r="E24" i="15"/>
  <c r="F20" i="15"/>
  <c r="G20" i="15"/>
  <c r="E20" i="15"/>
  <c r="D22" i="14"/>
  <c r="D27" i="14"/>
  <c r="D26" i="14"/>
  <c r="D25" i="14"/>
  <c r="D24" i="14"/>
  <c r="D23" i="14"/>
  <c r="C17" i="14"/>
  <c r="D26" i="13"/>
  <c r="D25" i="13"/>
  <c r="D24" i="13"/>
  <c r="D23" i="13"/>
  <c r="D22" i="13"/>
  <c r="C17" i="13"/>
  <c r="D22" i="11"/>
  <c r="D23" i="11"/>
  <c r="D24" i="11"/>
  <c r="D25" i="11"/>
  <c r="D26" i="11"/>
  <c r="C17" i="11"/>
  <c r="D20" i="10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4" i="9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4" i="8"/>
  <c r="G4" i="9"/>
  <c r="G3" i="9"/>
  <c r="G2" i="9"/>
  <c r="G4" i="8"/>
  <c r="G3" i="8"/>
  <c r="G2" i="8"/>
  <c r="L4" i="7"/>
  <c r="K4" i="7"/>
  <c r="J4" i="7"/>
  <c r="I4" i="7"/>
  <c r="H4" i="7"/>
  <c r="L3" i="7"/>
  <c r="K3" i="7"/>
  <c r="J3" i="7"/>
  <c r="I3" i="7"/>
  <c r="H3" i="7"/>
  <c r="D3" i="6"/>
  <c r="D2" i="6"/>
  <c r="D3" i="5"/>
  <c r="D2" i="5"/>
  <c r="D3" i="4"/>
  <c r="D2" i="4"/>
  <c r="D4" i="3"/>
  <c r="D3" i="3"/>
  <c r="D2" i="3"/>
  <c r="D4" i="2"/>
  <c r="D3" i="2"/>
  <c r="D2" i="2"/>
  <c r="E4" i="1"/>
  <c r="E3" i="1"/>
  <c r="E2" i="1"/>
</calcChain>
</file>

<file path=xl/sharedStrings.xml><?xml version="1.0" encoding="utf-8"?>
<sst xmlns="http://schemas.openxmlformats.org/spreadsheetml/2006/main" count="133" uniqueCount="86">
  <si>
    <t>Day</t>
  </si>
  <si>
    <t>Units</t>
  </si>
  <si>
    <t>Que-1</t>
  </si>
  <si>
    <t>Ans-1</t>
  </si>
  <si>
    <t>Range</t>
  </si>
  <si>
    <t>Variance</t>
  </si>
  <si>
    <t>Standard Deviation</t>
  </si>
  <si>
    <t>daily sales (in dollars)</t>
  </si>
  <si>
    <t>delivery times (in days)</t>
  </si>
  <si>
    <t>monthly revenue (in thousands of dollars)</t>
  </si>
  <si>
    <t>Que-4</t>
  </si>
  <si>
    <t>Ans-4</t>
  </si>
  <si>
    <t>Measure of Central Tendency</t>
  </si>
  <si>
    <t>satisfaction ratings</t>
  </si>
  <si>
    <t>Que-5</t>
  </si>
  <si>
    <t>Ans-5</t>
  </si>
  <si>
    <t>wait times (in minutes)</t>
  </si>
  <si>
    <t>Que-6</t>
  </si>
  <si>
    <t>Ans-6</t>
  </si>
  <si>
    <t>Model A</t>
  </si>
  <si>
    <t>Model B</t>
  </si>
  <si>
    <t>Model C</t>
  </si>
  <si>
    <t>Model D</t>
  </si>
  <si>
    <t>Model E</t>
  </si>
  <si>
    <t>`</t>
  </si>
  <si>
    <t>Que-7</t>
  </si>
  <si>
    <t>Ans-7</t>
  </si>
  <si>
    <t>Measure of Central Tendency (Mean)</t>
  </si>
  <si>
    <t>Measure of Dispersion (Range)</t>
  </si>
  <si>
    <t>ages</t>
  </si>
  <si>
    <t>Que-8</t>
  </si>
  <si>
    <t>Ans-8</t>
  </si>
  <si>
    <t>Mode</t>
  </si>
  <si>
    <t>Median</t>
  </si>
  <si>
    <t>purchase amounts (in dollars)</t>
  </si>
  <si>
    <t>Que-9</t>
  </si>
  <si>
    <t>Interquartile Range</t>
  </si>
  <si>
    <t>Frequency</t>
  </si>
  <si>
    <t>Ages</t>
  </si>
  <si>
    <t>Ans-9</t>
  </si>
  <si>
    <t>Que-10</t>
  </si>
  <si>
    <t>A</t>
  </si>
  <si>
    <t>Defect Type</t>
  </si>
  <si>
    <t>B</t>
  </si>
  <si>
    <t>C</t>
  </si>
  <si>
    <t>E</t>
  </si>
  <si>
    <t>F</t>
  </si>
  <si>
    <t>D</t>
  </si>
  <si>
    <t>G</t>
  </si>
  <si>
    <t>Que-11</t>
  </si>
  <si>
    <t>Histogram</t>
  </si>
  <si>
    <t>Bar Chart</t>
  </si>
  <si>
    <t>Rating</t>
  </si>
  <si>
    <t>monthly sales</t>
  </si>
  <si>
    <t>Que-12</t>
  </si>
  <si>
    <t>Range (sales)</t>
  </si>
  <si>
    <t xml:space="preserve">28 - 31  </t>
  </si>
  <si>
    <t xml:space="preserve">32 - 35  </t>
  </si>
  <si>
    <t xml:space="preserve">36 - 39  </t>
  </si>
  <si>
    <t xml:space="preserve">40 - 43  </t>
  </si>
  <si>
    <t>44 - 47</t>
  </si>
  <si>
    <t>Ans-12</t>
  </si>
  <si>
    <t>Response times</t>
  </si>
  <si>
    <t>Que-13</t>
  </si>
  <si>
    <t>Ans-13</t>
  </si>
  <si>
    <t>Measure of Central Tendency (Median)</t>
  </si>
  <si>
    <t>frequency</t>
  </si>
  <si>
    <t xml:space="preserve">118 - 122  </t>
  </si>
  <si>
    <t xml:space="preserve">123 - 127  </t>
  </si>
  <si>
    <t xml:space="preserve">128 - 132  </t>
  </si>
  <si>
    <t xml:space="preserve">133 - 137  </t>
  </si>
  <si>
    <t xml:space="preserve">138 - 142  </t>
  </si>
  <si>
    <t xml:space="preserve">143 - 148  </t>
  </si>
  <si>
    <t>sales figures</t>
  </si>
  <si>
    <t>Que-14</t>
  </si>
  <si>
    <t>Region 1</t>
  </si>
  <si>
    <t>Region 2</t>
  </si>
  <si>
    <t>Region 3</t>
  </si>
  <si>
    <t>Ans-14</t>
  </si>
  <si>
    <t>Measure of Dispersion (S.D)</t>
  </si>
  <si>
    <t>Ans-10</t>
  </si>
  <si>
    <t>Most Common Defect</t>
  </si>
  <si>
    <t>Ans-11</t>
  </si>
  <si>
    <t>Measure of Dispersion (Variance)</t>
  </si>
  <si>
    <t>Frequency Table</t>
  </si>
  <si>
    <t>Freaquency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</si>
</sst>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2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5" borderId="13" xfId="0" applyFill="1" applyBorder="1" applyAlignment="1">
      <alignment horizontal="center"/>
    </xf>
    <xf numFmtId="49" fontId="0" fillId="0" borderId="8" xfId="0" applyNumberFormat="1" applyBorder="1"/>
    <xf numFmtId="49" fontId="0" fillId="0" borderId="13" xfId="0" applyNumberFormat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5" borderId="13" xfId="0" applyNumberForma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5" borderId="2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'10'!$B$2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'10'!$B$3:$B$9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5-404E-81B7-25DDC6707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3763311"/>
        <c:axId val="193772911"/>
      </c:barChart>
      <c:catAx>
        <c:axId val="19376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2911"/>
        <c:crosses val="autoZero"/>
        <c:auto val="1"/>
        <c:lblAlgn val="ctr"/>
        <c:lblOffset val="100"/>
        <c:noMultiLvlLbl val="0"/>
      </c:catAx>
      <c:valAx>
        <c:axId val="19377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'10'!$B$2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'10'!$B$3:$B$9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6-4626-AB1B-39F438DF22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985438528"/>
        <c:axId val="985434208"/>
      </c:barChart>
      <c:catAx>
        <c:axId val="9854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434208"/>
        <c:crosses val="autoZero"/>
        <c:auto val="1"/>
        <c:lblAlgn val="ctr"/>
        <c:lblOffset val="100"/>
        <c:noMultiLvlLbl val="0"/>
      </c:catAx>
      <c:valAx>
        <c:axId val="9854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4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'11'!$D$21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'11'!$C$22:$C$26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'11'!$D$22:$D$26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30</c:v>
                </c:pt>
                <c:pt idx="3">
                  <c:v>39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9-4B4E-AB7E-C084719FC9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405631"/>
        <c:axId val="42398911"/>
      </c:barChart>
      <c:catAx>
        <c:axId val="42405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8911"/>
        <c:crosses val="autoZero"/>
        <c:auto val="1"/>
        <c:lblAlgn val="ctr"/>
        <c:lblOffset val="100"/>
        <c:noMultiLvlLbl val="0"/>
      </c:catAx>
      <c:valAx>
        <c:axId val="4239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'12'!$D$21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'12'!$C$22:$C$26</c:f>
              <c:strCache>
                <c:ptCount val="5"/>
                <c:pt idx="0">
                  <c:v>28 - 31  </c:v>
                </c:pt>
                <c:pt idx="1">
                  <c:v>32 - 35  </c:v>
                </c:pt>
                <c:pt idx="2">
                  <c:v>36 - 39  </c:v>
                </c:pt>
                <c:pt idx="3">
                  <c:v>40 - 43  </c:v>
                </c:pt>
                <c:pt idx="4">
                  <c:v>44 - 47</c:v>
                </c:pt>
              </c:strCache>
            </c:strRef>
          </c:cat>
          <c:val>
            <c:numRef>
              <c:f>'12'!$D$22:$D$26</c:f>
              <c:numCache>
                <c:formatCode>General</c:formatCode>
                <c:ptCount val="5"/>
                <c:pt idx="0">
                  <c:v>13</c:v>
                </c:pt>
                <c:pt idx="1">
                  <c:v>10</c:v>
                </c:pt>
                <c:pt idx="2">
                  <c:v>13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6-443C-9A36-82EAAB30B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8863856"/>
        <c:axId val="478889776"/>
      </c:barChart>
      <c:catAx>
        <c:axId val="47886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89776"/>
        <c:crosses val="autoZero"/>
        <c:auto val="1"/>
        <c:lblAlgn val="ctr"/>
        <c:lblOffset val="100"/>
        <c:noMultiLvlLbl val="0"/>
      </c:catAx>
      <c:valAx>
        <c:axId val="47888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6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'13'!$D$21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'13'!$C$22:$C$27</c:f>
              <c:strCache>
                <c:ptCount val="6"/>
                <c:pt idx="0">
                  <c:v>118 - 122  </c:v>
                </c:pt>
                <c:pt idx="1">
                  <c:v>123 - 127  </c:v>
                </c:pt>
                <c:pt idx="2">
                  <c:v>128 - 132  </c:v>
                </c:pt>
                <c:pt idx="3">
                  <c:v>133 - 137  </c:v>
                </c:pt>
                <c:pt idx="4">
                  <c:v>138 - 142  </c:v>
                </c:pt>
                <c:pt idx="5">
                  <c:v>143 - 148  </c:v>
                </c:pt>
              </c:strCache>
            </c:strRef>
          </c:cat>
          <c:val>
            <c:numRef>
              <c:f>'13'!$D$22:$D$27</c:f>
              <c:numCache>
                <c:formatCode>General</c:formatCode>
                <c:ptCount val="6"/>
                <c:pt idx="0">
                  <c:v>11</c:v>
                </c:pt>
                <c:pt idx="1">
                  <c:v>24</c:v>
                </c:pt>
                <c:pt idx="2">
                  <c:v>26</c:v>
                </c:pt>
                <c:pt idx="3">
                  <c:v>27</c:v>
                </c:pt>
                <c:pt idx="4">
                  <c:v>10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1-4B21-9CF6-60A1450948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3779936"/>
        <c:axId val="753768416"/>
      </c:barChart>
      <c:catAx>
        <c:axId val="75377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68416"/>
        <c:crosses val="autoZero"/>
        <c:auto val="1"/>
        <c:lblAlgn val="ctr"/>
        <c:lblOffset val="100"/>
        <c:noMultiLvlLbl val="0"/>
      </c:catAx>
      <c:valAx>
        <c:axId val="7537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7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'14'!$A$3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'14'!$A$4:$A$13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0-43F8-9AFD-B4A7C7B1B8BA}"/>
            </c:ext>
          </c:extLst>
        </c:ser>
        <c:ser>
          <c:idx val="1"/>
          <c:order val="1"/>
          <c:tx>
            <c:strRef>
              <c:f>'14'!$B$3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'14'!$B$4:$B$13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0-43F8-9AFD-B4A7C7B1B8BA}"/>
            </c:ext>
          </c:extLst>
        </c:ser>
        <c:ser>
          <c:idx val="2"/>
          <c:order val="2"/>
          <c:tx>
            <c:strRef>
              <c:f>'14'!$C$3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'14'!$C$4:$C$13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0-43F8-9AFD-B4A7C7B1B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12574320"/>
        <c:axId val="912574800"/>
      </c:barChart>
      <c:catAx>
        <c:axId val="91257432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74800"/>
        <c:crosses val="autoZero"/>
        <c:auto val="1"/>
        <c:lblAlgn val="ctr"/>
        <c:lblOffset val="100"/>
        <c:noMultiLvlLbl val="0"/>
      </c:catAx>
      <c:valAx>
        <c:axId val="91257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7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/>
              <a:t>visualize the distribution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CF3D7635-14E6-4BB5-AD88-EB1DBF1A1AE1}">
          <cx:tx>
            <cx:txData>
              <cx:f>_xlchart.v1.0</cx:f>
              <cx:v>satisfaction ratings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5D862310-6F35-435F-A276-4B2854BC8E9E}">
          <cx:tx>
            <cx:txData>
              <cx:f>_xlchart.v1.2</cx:f>
              <cx:v>monthly sales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AD87ADD6-702A-4351-93EC-24A3BE445031}">
          <cx:tx>
            <cx:txData>
              <cx:f>_xlchart.v1.4</cx:f>
              <cx:v>Response times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49822</xdr:colOff>
      <xdr:row>3</xdr:row>
      <xdr:rowOff>35169</xdr:rowOff>
    </xdr:from>
    <xdr:to>
      <xdr:col>10</xdr:col>
      <xdr:colOff>556845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606442-C21D-C51E-E7E3-F104DDA4F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46892</xdr:colOff>
      <xdr:row>22</xdr:row>
      <xdr:rowOff>35169</xdr:rowOff>
    </xdr:from>
    <xdr:to>
      <xdr:col>8</xdr:col>
      <xdr:colOff>562707</xdr:colOff>
      <xdr:row>32</xdr:row>
      <xdr:rowOff>111368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E1A7C5-3F0F-4C1E-A941-2F4E8C321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42041</xdr:colOff>
      <xdr:row>3</xdr:row>
      <xdr:rowOff>36786</xdr:rowOff>
    </xdr:from>
    <xdr:to>
      <xdr:col>7</xdr:col>
      <xdr:colOff>572813</xdr:colOff>
      <xdr:row>13</xdr:row>
      <xdr:rowOff>147145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E1A652B-5124-44F5-87A6-266B24B7B6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2261" y="593046"/>
              <a:ext cx="3700692" cy="19391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36788</xdr:colOff>
      <xdr:row>19</xdr:row>
      <xdr:rowOff>36787</xdr:rowOff>
    </xdr:from>
    <xdr:to>
      <xdr:col>9</xdr:col>
      <xdr:colOff>557049</xdr:colOff>
      <xdr:row>29</xdr:row>
      <xdr:rowOff>141890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F220E8-35E9-4834-9F4F-7ECB5E326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31530</xdr:colOff>
      <xdr:row>3</xdr:row>
      <xdr:rowOff>36786</xdr:rowOff>
    </xdr:from>
    <xdr:to>
      <xdr:col>5</xdr:col>
      <xdr:colOff>551792</xdr:colOff>
      <xdr:row>13</xdr:row>
      <xdr:rowOff>141890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72005D8-D602-4087-AEEF-2814FA8D4B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4570" y="593046"/>
              <a:ext cx="3728282" cy="19339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49924</xdr:colOff>
      <xdr:row>19</xdr:row>
      <xdr:rowOff>63061</xdr:rowOff>
    </xdr:from>
    <xdr:to>
      <xdr:col>9</xdr:col>
      <xdr:colOff>562303</xdr:colOff>
      <xdr:row>29</xdr:row>
      <xdr:rowOff>120868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25E2F-77C1-D57F-1A9A-66347BD3A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3</xdr:row>
      <xdr:rowOff>42863</xdr:rowOff>
    </xdr:from>
    <xdr:to>
      <xdr:col>6</xdr:col>
      <xdr:colOff>542925</xdr:colOff>
      <xdr:row>13</xdr:row>
      <xdr:rowOff>128589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137E79A-FF53-4F2A-83FB-22815AF5EA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2105" y="599123"/>
              <a:ext cx="3619500" cy="1914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52388</xdr:colOff>
      <xdr:row>19</xdr:row>
      <xdr:rowOff>57150</xdr:rowOff>
    </xdr:from>
    <xdr:to>
      <xdr:col>8</xdr:col>
      <xdr:colOff>547689</xdr:colOff>
      <xdr:row>29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271D8A-834F-46C0-B770-3AB7708AC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36786</xdr:colOff>
      <xdr:row>3</xdr:row>
      <xdr:rowOff>31531</xdr:rowOff>
    </xdr:from>
    <xdr:to>
      <xdr:col>11</xdr:col>
      <xdr:colOff>567558</xdr:colOff>
      <xdr:row>15</xdr:row>
      <xdr:rowOff>147144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C837A1-A94C-442A-BD2C-838BC9D61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="130" zoomScaleNormal="130" workbookViewId="0">
      <selection activeCell="A2" sqref="A2"/>
    </sheetView>
  </sheetViews>
  <sheetFormatPr defaultRowHeight="14.4" x14ac:dyDescent="0.3"/>
  <cols>
    <col min="4" max="4" width="17.21875" bestFit="1" customWidth="1"/>
  </cols>
  <sheetData>
    <row r="1" spans="1:5" x14ac:dyDescent="0.3">
      <c r="A1" s="27" t="s">
        <v>2</v>
      </c>
      <c r="B1" s="27"/>
      <c r="D1" s="28" t="s">
        <v>3</v>
      </c>
      <c r="E1" s="28"/>
    </row>
    <row r="2" spans="1:5" x14ac:dyDescent="0.3">
      <c r="A2" s="11" t="s">
        <v>0</v>
      </c>
      <c r="B2" s="11" t="s">
        <v>1</v>
      </c>
      <c r="D2" s="11" t="s">
        <v>4</v>
      </c>
      <c r="E2" s="3">
        <f>MAX(B3:B12)-MIN(B3:B12)</f>
        <v>35</v>
      </c>
    </row>
    <row r="3" spans="1:5" x14ac:dyDescent="0.3">
      <c r="A3" s="3">
        <v>1</v>
      </c>
      <c r="B3" s="3">
        <v>120</v>
      </c>
      <c r="D3" s="11" t="s">
        <v>5</v>
      </c>
      <c r="E3" s="3">
        <f>_xlfn.VAR.P(B3:B12)</f>
        <v>111</v>
      </c>
    </row>
    <row r="4" spans="1:5" x14ac:dyDescent="0.3">
      <c r="A4" s="3">
        <v>2</v>
      </c>
      <c r="B4" s="3">
        <v>110</v>
      </c>
      <c r="D4" s="11" t="s">
        <v>6</v>
      </c>
      <c r="E4" s="10">
        <f>_xlfn.STDEV.P(B3:B12)</f>
        <v>10.535653752852738</v>
      </c>
    </row>
    <row r="5" spans="1:5" x14ac:dyDescent="0.3">
      <c r="A5" s="3">
        <v>3</v>
      </c>
      <c r="B5" s="3">
        <v>130</v>
      </c>
      <c r="D5" s="1"/>
      <c r="E5" s="1"/>
    </row>
    <row r="6" spans="1:5" x14ac:dyDescent="0.3">
      <c r="A6" s="3">
        <v>4</v>
      </c>
      <c r="B6" s="3">
        <v>115</v>
      </c>
    </row>
    <row r="7" spans="1:5" x14ac:dyDescent="0.3">
      <c r="A7" s="3">
        <v>5</v>
      </c>
      <c r="B7" s="3">
        <v>125</v>
      </c>
    </row>
    <row r="8" spans="1:5" x14ac:dyDescent="0.3">
      <c r="A8" s="3">
        <v>6</v>
      </c>
      <c r="B8" s="3">
        <v>105</v>
      </c>
    </row>
    <row r="9" spans="1:5" x14ac:dyDescent="0.3">
      <c r="A9" s="3">
        <v>7</v>
      </c>
      <c r="B9" s="3">
        <v>135</v>
      </c>
    </row>
    <row r="10" spans="1:5" x14ac:dyDescent="0.3">
      <c r="A10" s="3">
        <v>8</v>
      </c>
      <c r="B10" s="3">
        <v>115</v>
      </c>
    </row>
    <row r="11" spans="1:5" x14ac:dyDescent="0.3">
      <c r="A11" s="3">
        <v>9</v>
      </c>
      <c r="B11" s="3">
        <v>125</v>
      </c>
    </row>
    <row r="12" spans="1:5" x14ac:dyDescent="0.3">
      <c r="A12" s="3">
        <v>10</v>
      </c>
      <c r="B12" s="3">
        <v>140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906F-2ABE-4B56-A033-9070727FE79C}">
  <dimension ref="A1:K33"/>
  <sheetViews>
    <sheetView zoomScale="115" zoomScaleNormal="115" workbookViewId="0">
      <selection activeCell="I20" sqref="I20"/>
    </sheetView>
  </sheetViews>
  <sheetFormatPr defaultRowHeight="14.4" x14ac:dyDescent="0.3"/>
  <cols>
    <col min="1" max="1" width="12.88671875" bestFit="1" customWidth="1"/>
    <col min="2" max="2" width="12.33203125" bestFit="1" customWidth="1"/>
  </cols>
  <sheetData>
    <row r="1" spans="1:11" x14ac:dyDescent="0.3">
      <c r="A1" s="31" t="s">
        <v>40</v>
      </c>
      <c r="B1" s="31"/>
      <c r="D1" s="28" t="s">
        <v>80</v>
      </c>
      <c r="E1" s="28"/>
      <c r="F1" s="28"/>
      <c r="G1" s="28"/>
      <c r="H1" s="28"/>
      <c r="I1" s="28"/>
      <c r="J1" s="28"/>
      <c r="K1" s="28"/>
    </row>
    <row r="2" spans="1:11" ht="15" thickBot="1" x14ac:dyDescent="0.35">
      <c r="A2" s="11" t="s">
        <v>42</v>
      </c>
      <c r="B2" s="11" t="s">
        <v>37</v>
      </c>
    </row>
    <row r="3" spans="1:11" x14ac:dyDescent="0.3">
      <c r="A3" s="3" t="s">
        <v>41</v>
      </c>
      <c r="B3" s="3">
        <v>30</v>
      </c>
      <c r="D3" s="32" t="s">
        <v>51</v>
      </c>
      <c r="E3" s="33"/>
      <c r="F3" s="33"/>
      <c r="G3" s="33"/>
      <c r="H3" s="33"/>
      <c r="I3" s="33"/>
      <c r="J3" s="33"/>
      <c r="K3" s="34"/>
    </row>
    <row r="4" spans="1:11" x14ac:dyDescent="0.3">
      <c r="A4" s="3" t="s">
        <v>43</v>
      </c>
      <c r="B4" s="3">
        <v>40</v>
      </c>
      <c r="D4" s="8"/>
      <c r="K4" s="5"/>
    </row>
    <row r="5" spans="1:11" x14ac:dyDescent="0.3">
      <c r="A5" s="3" t="s">
        <v>44</v>
      </c>
      <c r="B5" s="3">
        <v>20</v>
      </c>
      <c r="D5" s="8"/>
      <c r="K5" s="5"/>
    </row>
    <row r="6" spans="1:11" x14ac:dyDescent="0.3">
      <c r="A6" s="3" t="s">
        <v>47</v>
      </c>
      <c r="B6" s="3">
        <v>10</v>
      </c>
      <c r="D6" s="8"/>
      <c r="K6" s="5"/>
    </row>
    <row r="7" spans="1:11" x14ac:dyDescent="0.3">
      <c r="A7" s="3" t="s">
        <v>45</v>
      </c>
      <c r="B7" s="3">
        <v>45</v>
      </c>
      <c r="D7" s="8"/>
      <c r="K7" s="5"/>
    </row>
    <row r="8" spans="1:11" x14ac:dyDescent="0.3">
      <c r="A8" s="3" t="s">
        <v>46</v>
      </c>
      <c r="B8" s="3">
        <v>25</v>
      </c>
      <c r="D8" s="8"/>
      <c r="K8" s="5"/>
    </row>
    <row r="9" spans="1:11" x14ac:dyDescent="0.3">
      <c r="A9" s="3" t="s">
        <v>48</v>
      </c>
      <c r="B9" s="3">
        <v>30</v>
      </c>
      <c r="D9" s="8"/>
      <c r="K9" s="5"/>
    </row>
    <row r="10" spans="1:11" x14ac:dyDescent="0.3">
      <c r="D10" s="8"/>
      <c r="K10" s="5"/>
    </row>
    <row r="11" spans="1:11" x14ac:dyDescent="0.3">
      <c r="D11" s="8"/>
      <c r="K11" s="5"/>
    </row>
    <row r="12" spans="1:11" x14ac:dyDescent="0.3">
      <c r="D12" s="8"/>
      <c r="K12" s="5"/>
    </row>
    <row r="13" spans="1:11" x14ac:dyDescent="0.3">
      <c r="D13" s="8"/>
      <c r="K13" s="5"/>
    </row>
    <row r="14" spans="1:11" x14ac:dyDescent="0.3">
      <c r="D14" s="8"/>
      <c r="K14" s="5"/>
    </row>
    <row r="15" spans="1:11" x14ac:dyDescent="0.3">
      <c r="D15" s="8"/>
      <c r="K15" s="5"/>
    </row>
    <row r="16" spans="1:11" x14ac:dyDescent="0.3">
      <c r="D16" s="8"/>
      <c r="K16" s="5"/>
    </row>
    <row r="17" spans="4:11" ht="15" thickBot="1" x14ac:dyDescent="0.35">
      <c r="D17" s="9"/>
      <c r="E17" s="6"/>
      <c r="F17" s="6"/>
      <c r="G17" s="6"/>
      <c r="H17" s="6"/>
      <c r="I17" s="6"/>
      <c r="J17" s="6"/>
      <c r="K17" s="7"/>
    </row>
    <row r="18" spans="4:11" ht="15" thickBot="1" x14ac:dyDescent="0.35"/>
    <row r="19" spans="4:11" x14ac:dyDescent="0.3">
      <c r="D19" s="35" t="s">
        <v>81</v>
      </c>
      <c r="E19" s="36"/>
      <c r="F19" s="37"/>
    </row>
    <row r="20" spans="4:11" ht="15" thickBot="1" x14ac:dyDescent="0.35">
      <c r="D20" s="38" t="str">
        <f>INDEX(A3:A9, MATCH(MAX(B3:B9), B3:B9, 0))</f>
        <v>E</v>
      </c>
      <c r="E20" s="39"/>
      <c r="F20" s="40"/>
    </row>
    <row r="21" spans="4:11" ht="15" thickBot="1" x14ac:dyDescent="0.35"/>
    <row r="22" spans="4:11" x14ac:dyDescent="0.3">
      <c r="D22" s="32" t="s">
        <v>50</v>
      </c>
      <c r="E22" s="33"/>
      <c r="F22" s="33"/>
      <c r="G22" s="33"/>
      <c r="H22" s="33"/>
      <c r="I22" s="34"/>
    </row>
    <row r="23" spans="4:11" x14ac:dyDescent="0.3">
      <c r="D23" s="8"/>
      <c r="I23" s="5"/>
    </row>
    <row r="24" spans="4:11" x14ac:dyDescent="0.3">
      <c r="D24" s="8"/>
      <c r="I24" s="5"/>
    </row>
    <row r="25" spans="4:11" x14ac:dyDescent="0.3">
      <c r="D25" s="8"/>
      <c r="I25" s="5"/>
    </row>
    <row r="26" spans="4:11" x14ac:dyDescent="0.3">
      <c r="D26" s="8"/>
      <c r="I26" s="5"/>
    </row>
    <row r="27" spans="4:11" x14ac:dyDescent="0.3">
      <c r="D27" s="8"/>
      <c r="I27" s="5"/>
    </row>
    <row r="28" spans="4:11" x14ac:dyDescent="0.3">
      <c r="D28" s="8"/>
      <c r="I28" s="5"/>
    </row>
    <row r="29" spans="4:11" x14ac:dyDescent="0.3">
      <c r="D29" s="8"/>
      <c r="I29" s="5"/>
    </row>
    <row r="30" spans="4:11" x14ac:dyDescent="0.3">
      <c r="D30" s="8"/>
      <c r="I30" s="5"/>
    </row>
    <row r="31" spans="4:11" x14ac:dyDescent="0.3">
      <c r="D31" s="8"/>
      <c r="I31" s="5"/>
    </row>
    <row r="32" spans="4:11" x14ac:dyDescent="0.3">
      <c r="D32" s="8"/>
      <c r="I32" s="5"/>
    </row>
    <row r="33" spans="4:9" ht="15" thickBot="1" x14ac:dyDescent="0.35">
      <c r="D33" s="9"/>
      <c r="E33" s="6"/>
      <c r="F33" s="6"/>
      <c r="G33" s="6"/>
      <c r="H33" s="6"/>
      <c r="I33" s="7"/>
    </row>
  </sheetData>
  <mergeCells count="6">
    <mergeCell ref="D22:I22"/>
    <mergeCell ref="A1:B1"/>
    <mergeCell ref="D1:K1"/>
    <mergeCell ref="D3:K3"/>
    <mergeCell ref="D19:F19"/>
    <mergeCell ref="D20:F2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424D-24FF-443D-BE08-F5154E343B15}">
  <dimension ref="A1:J102"/>
  <sheetViews>
    <sheetView zoomScale="95" zoomScaleNormal="145" workbookViewId="0">
      <selection activeCell="N14" sqref="N14"/>
    </sheetView>
  </sheetViews>
  <sheetFormatPr defaultRowHeight="14.4" x14ac:dyDescent="0.3"/>
  <cols>
    <col min="1" max="1" width="16.77734375" bestFit="1" customWidth="1"/>
    <col min="4" max="4" width="10.109375" customWidth="1"/>
    <col min="6" max="6" width="9.44140625" bestFit="1" customWidth="1"/>
  </cols>
  <sheetData>
    <row r="1" spans="1:8" x14ac:dyDescent="0.3">
      <c r="A1" s="4" t="s">
        <v>49</v>
      </c>
      <c r="C1" s="28" t="s">
        <v>82</v>
      </c>
      <c r="D1" s="28"/>
      <c r="E1" s="28"/>
      <c r="F1" s="28"/>
      <c r="G1" s="28"/>
      <c r="H1" s="28"/>
    </row>
    <row r="2" spans="1:8" ht="15" thickBot="1" x14ac:dyDescent="0.35">
      <c r="A2" s="11" t="s">
        <v>13</v>
      </c>
    </row>
    <row r="3" spans="1:8" x14ac:dyDescent="0.3">
      <c r="A3" s="3">
        <v>4</v>
      </c>
      <c r="C3" s="32" t="s">
        <v>50</v>
      </c>
      <c r="D3" s="33"/>
      <c r="E3" s="33"/>
      <c r="F3" s="33"/>
      <c r="G3" s="33"/>
      <c r="H3" s="34"/>
    </row>
    <row r="4" spans="1:8" x14ac:dyDescent="0.3">
      <c r="A4" s="3">
        <v>5</v>
      </c>
      <c r="C4" s="8"/>
      <c r="H4" s="5"/>
    </row>
    <row r="5" spans="1:8" x14ac:dyDescent="0.3">
      <c r="A5" s="3">
        <v>3</v>
      </c>
      <c r="C5" s="8"/>
      <c r="H5" s="5"/>
    </row>
    <row r="6" spans="1:8" x14ac:dyDescent="0.3">
      <c r="A6" s="3">
        <v>4</v>
      </c>
      <c r="C6" s="8"/>
      <c r="H6" s="5"/>
    </row>
    <row r="7" spans="1:8" x14ac:dyDescent="0.3">
      <c r="A7" s="3">
        <v>4</v>
      </c>
      <c r="C7" s="8"/>
      <c r="H7" s="5"/>
    </row>
    <row r="8" spans="1:8" x14ac:dyDescent="0.3">
      <c r="A8" s="3">
        <v>3</v>
      </c>
      <c r="C8" s="8"/>
      <c r="H8" s="5"/>
    </row>
    <row r="9" spans="1:8" x14ac:dyDescent="0.3">
      <c r="A9" s="3">
        <v>2</v>
      </c>
      <c r="C9" s="8"/>
      <c r="H9" s="5"/>
    </row>
    <row r="10" spans="1:8" x14ac:dyDescent="0.3">
      <c r="A10" s="3">
        <v>5</v>
      </c>
      <c r="C10" s="8"/>
      <c r="H10" s="5"/>
    </row>
    <row r="11" spans="1:8" x14ac:dyDescent="0.3">
      <c r="A11" s="3">
        <v>4</v>
      </c>
      <c r="C11" s="8"/>
      <c r="H11" s="5"/>
    </row>
    <row r="12" spans="1:8" x14ac:dyDescent="0.3">
      <c r="A12" s="3">
        <v>3</v>
      </c>
      <c r="C12" s="8"/>
      <c r="H12" s="5"/>
    </row>
    <row r="13" spans="1:8" x14ac:dyDescent="0.3">
      <c r="A13" s="3">
        <v>5</v>
      </c>
      <c r="C13" s="8"/>
      <c r="H13" s="5"/>
    </row>
    <row r="14" spans="1:8" ht="15" thickBot="1" x14ac:dyDescent="0.35">
      <c r="A14" s="3">
        <v>4</v>
      </c>
      <c r="C14" s="9"/>
      <c r="D14" s="6"/>
      <c r="E14" s="6"/>
      <c r="F14" s="6"/>
      <c r="G14" s="6"/>
      <c r="H14" s="7"/>
    </row>
    <row r="15" spans="1:8" ht="15" thickBot="1" x14ac:dyDescent="0.35">
      <c r="A15" s="3">
        <v>2</v>
      </c>
    </row>
    <row r="16" spans="1:8" x14ac:dyDescent="0.3">
      <c r="A16" s="3">
        <v>3</v>
      </c>
      <c r="C16" s="18" t="s">
        <v>32</v>
      </c>
    </row>
    <row r="17" spans="1:10" ht="15" thickBot="1" x14ac:dyDescent="0.35">
      <c r="A17" s="3">
        <v>4</v>
      </c>
      <c r="C17" s="19">
        <f>MODE(A3:A102)</f>
        <v>4</v>
      </c>
    </row>
    <row r="18" spans="1:10" ht="15" thickBot="1" x14ac:dyDescent="0.35">
      <c r="A18" s="3">
        <v>5</v>
      </c>
    </row>
    <row r="19" spans="1:10" x14ac:dyDescent="0.3">
      <c r="A19" s="3">
        <v>3</v>
      </c>
      <c r="C19" s="32" t="s">
        <v>51</v>
      </c>
      <c r="D19" s="33"/>
      <c r="E19" s="33"/>
      <c r="F19" s="33"/>
      <c r="G19" s="33"/>
      <c r="H19" s="33"/>
      <c r="I19" s="33"/>
      <c r="J19" s="34"/>
    </row>
    <row r="20" spans="1:10" x14ac:dyDescent="0.3">
      <c r="A20" s="3">
        <v>4</v>
      </c>
      <c r="C20" s="8"/>
      <c r="J20" s="5"/>
    </row>
    <row r="21" spans="1:10" x14ac:dyDescent="0.3">
      <c r="A21" s="3">
        <v>5</v>
      </c>
      <c r="C21" s="15" t="s">
        <v>52</v>
      </c>
      <c r="D21" s="11" t="s">
        <v>37</v>
      </c>
      <c r="J21" s="5"/>
    </row>
    <row r="22" spans="1:10" x14ac:dyDescent="0.3">
      <c r="A22" s="3">
        <v>3</v>
      </c>
      <c r="C22" s="14">
        <v>1</v>
      </c>
      <c r="D22" s="3">
        <f>COUNTIF($A$2:$A$102,C22)</f>
        <v>0</v>
      </c>
      <c r="J22" s="5"/>
    </row>
    <row r="23" spans="1:10" x14ac:dyDescent="0.3">
      <c r="A23" s="3">
        <v>4</v>
      </c>
      <c r="C23" s="14">
        <v>2</v>
      </c>
      <c r="D23" s="3">
        <f t="shared" ref="D23:D26" si="0">COUNTIF($A$2:$A$102,C23)</f>
        <v>8</v>
      </c>
      <c r="J23" s="5"/>
    </row>
    <row r="24" spans="1:10" x14ac:dyDescent="0.3">
      <c r="A24" s="3">
        <v>3</v>
      </c>
      <c r="C24" s="14">
        <v>3</v>
      </c>
      <c r="D24" s="3">
        <f t="shared" si="0"/>
        <v>30</v>
      </c>
      <c r="J24" s="5"/>
    </row>
    <row r="25" spans="1:10" x14ac:dyDescent="0.3">
      <c r="A25" s="3">
        <v>2</v>
      </c>
      <c r="C25" s="14">
        <v>4</v>
      </c>
      <c r="D25" s="3">
        <f t="shared" si="0"/>
        <v>39</v>
      </c>
      <c r="J25" s="5"/>
    </row>
    <row r="26" spans="1:10" x14ac:dyDescent="0.3">
      <c r="A26" s="3">
        <v>4</v>
      </c>
      <c r="C26" s="14">
        <v>5</v>
      </c>
      <c r="D26" s="3">
        <f t="shared" si="0"/>
        <v>23</v>
      </c>
      <c r="J26" s="5"/>
    </row>
    <row r="27" spans="1:10" x14ac:dyDescent="0.3">
      <c r="A27" s="3">
        <v>5</v>
      </c>
      <c r="C27" s="8"/>
      <c r="J27" s="5"/>
    </row>
    <row r="28" spans="1:10" x14ac:dyDescent="0.3">
      <c r="A28" s="3">
        <v>3</v>
      </c>
      <c r="C28" s="8"/>
      <c r="J28" s="5"/>
    </row>
    <row r="29" spans="1:10" x14ac:dyDescent="0.3">
      <c r="A29" s="3">
        <v>4</v>
      </c>
      <c r="C29" s="8"/>
      <c r="J29" s="5"/>
    </row>
    <row r="30" spans="1:10" ht="15" thickBot="1" x14ac:dyDescent="0.35">
      <c r="A30" s="3">
        <v>5</v>
      </c>
      <c r="C30" s="9"/>
      <c r="D30" s="6"/>
      <c r="E30" s="6"/>
      <c r="F30" s="6"/>
      <c r="G30" s="6"/>
      <c r="H30" s="6"/>
      <c r="I30" s="6"/>
      <c r="J30" s="7"/>
    </row>
    <row r="31" spans="1:10" x14ac:dyDescent="0.3">
      <c r="A31" s="3">
        <v>4</v>
      </c>
    </row>
    <row r="32" spans="1:10" x14ac:dyDescent="0.3">
      <c r="A32" s="3">
        <v>3</v>
      </c>
    </row>
    <row r="33" spans="1:1" x14ac:dyDescent="0.3">
      <c r="A33" s="3">
        <v>3</v>
      </c>
    </row>
    <row r="34" spans="1:1" x14ac:dyDescent="0.3">
      <c r="A34" s="3">
        <v>4</v>
      </c>
    </row>
    <row r="35" spans="1:1" x14ac:dyDescent="0.3">
      <c r="A35" s="3">
        <v>5</v>
      </c>
    </row>
    <row r="36" spans="1:1" x14ac:dyDescent="0.3">
      <c r="A36" s="3">
        <v>2</v>
      </c>
    </row>
    <row r="37" spans="1:1" x14ac:dyDescent="0.3">
      <c r="A37" s="3">
        <v>3</v>
      </c>
    </row>
    <row r="38" spans="1:1" x14ac:dyDescent="0.3">
      <c r="A38" s="3">
        <v>4</v>
      </c>
    </row>
    <row r="39" spans="1:1" x14ac:dyDescent="0.3">
      <c r="A39" s="3">
        <v>4</v>
      </c>
    </row>
    <row r="40" spans="1:1" x14ac:dyDescent="0.3">
      <c r="A40" s="3">
        <v>3</v>
      </c>
    </row>
    <row r="41" spans="1:1" x14ac:dyDescent="0.3">
      <c r="A41" s="3">
        <v>5</v>
      </c>
    </row>
    <row r="42" spans="1:1" x14ac:dyDescent="0.3">
      <c r="A42" s="3">
        <v>4</v>
      </c>
    </row>
    <row r="43" spans="1:1" x14ac:dyDescent="0.3">
      <c r="A43" s="3">
        <v>3</v>
      </c>
    </row>
    <row r="44" spans="1:1" x14ac:dyDescent="0.3">
      <c r="A44" s="3">
        <v>4</v>
      </c>
    </row>
    <row r="45" spans="1:1" x14ac:dyDescent="0.3">
      <c r="A45" s="3">
        <v>5</v>
      </c>
    </row>
    <row r="46" spans="1:1" x14ac:dyDescent="0.3">
      <c r="A46" s="3">
        <v>4</v>
      </c>
    </row>
    <row r="47" spans="1:1" x14ac:dyDescent="0.3">
      <c r="A47" s="3">
        <v>2</v>
      </c>
    </row>
    <row r="48" spans="1:1" x14ac:dyDescent="0.3">
      <c r="A48" s="3">
        <v>3</v>
      </c>
    </row>
    <row r="49" spans="1:1" x14ac:dyDescent="0.3">
      <c r="A49" s="3">
        <v>4</v>
      </c>
    </row>
    <row r="50" spans="1:1" x14ac:dyDescent="0.3">
      <c r="A50" s="3">
        <v>5</v>
      </c>
    </row>
    <row r="51" spans="1:1" x14ac:dyDescent="0.3">
      <c r="A51" s="3">
        <v>3</v>
      </c>
    </row>
    <row r="52" spans="1:1" x14ac:dyDescent="0.3">
      <c r="A52" s="3">
        <v>4</v>
      </c>
    </row>
    <row r="53" spans="1:1" x14ac:dyDescent="0.3">
      <c r="A53" s="3">
        <v>5</v>
      </c>
    </row>
    <row r="54" spans="1:1" x14ac:dyDescent="0.3">
      <c r="A54" s="3">
        <v>4</v>
      </c>
    </row>
    <row r="55" spans="1:1" x14ac:dyDescent="0.3">
      <c r="A55" s="3">
        <v>3</v>
      </c>
    </row>
    <row r="56" spans="1:1" x14ac:dyDescent="0.3">
      <c r="A56" s="3">
        <v>4</v>
      </c>
    </row>
    <row r="57" spans="1:1" x14ac:dyDescent="0.3">
      <c r="A57" s="3">
        <v>5</v>
      </c>
    </row>
    <row r="58" spans="1:1" x14ac:dyDescent="0.3">
      <c r="A58" s="3">
        <v>3</v>
      </c>
    </row>
    <row r="59" spans="1:1" x14ac:dyDescent="0.3">
      <c r="A59" s="3">
        <v>4</v>
      </c>
    </row>
    <row r="60" spans="1:1" x14ac:dyDescent="0.3">
      <c r="A60" s="3">
        <v>5</v>
      </c>
    </row>
    <row r="61" spans="1:1" x14ac:dyDescent="0.3">
      <c r="A61" s="3">
        <v>4</v>
      </c>
    </row>
    <row r="62" spans="1:1" x14ac:dyDescent="0.3">
      <c r="A62" s="3">
        <v>3</v>
      </c>
    </row>
    <row r="63" spans="1:1" x14ac:dyDescent="0.3">
      <c r="A63" s="3">
        <v>3</v>
      </c>
    </row>
    <row r="64" spans="1:1" x14ac:dyDescent="0.3">
      <c r="A64" s="3">
        <v>4</v>
      </c>
    </row>
    <row r="65" spans="1:1" x14ac:dyDescent="0.3">
      <c r="A65" s="3">
        <v>5</v>
      </c>
    </row>
    <row r="66" spans="1:1" x14ac:dyDescent="0.3">
      <c r="A66" s="3">
        <v>2</v>
      </c>
    </row>
    <row r="67" spans="1:1" x14ac:dyDescent="0.3">
      <c r="A67" s="3">
        <v>3</v>
      </c>
    </row>
    <row r="68" spans="1:1" x14ac:dyDescent="0.3">
      <c r="A68" s="3">
        <v>4</v>
      </c>
    </row>
    <row r="69" spans="1:1" x14ac:dyDescent="0.3">
      <c r="A69" s="3">
        <v>4</v>
      </c>
    </row>
    <row r="70" spans="1:1" x14ac:dyDescent="0.3">
      <c r="A70" s="3">
        <v>3</v>
      </c>
    </row>
    <row r="71" spans="1:1" x14ac:dyDescent="0.3">
      <c r="A71" s="3">
        <v>5</v>
      </c>
    </row>
    <row r="72" spans="1:1" x14ac:dyDescent="0.3">
      <c r="A72" s="3">
        <v>4</v>
      </c>
    </row>
    <row r="73" spans="1:1" x14ac:dyDescent="0.3">
      <c r="A73" s="3">
        <v>3</v>
      </c>
    </row>
    <row r="74" spans="1:1" x14ac:dyDescent="0.3">
      <c r="A74" s="3">
        <v>4</v>
      </c>
    </row>
    <row r="75" spans="1:1" x14ac:dyDescent="0.3">
      <c r="A75" s="3">
        <v>5</v>
      </c>
    </row>
    <row r="76" spans="1:1" x14ac:dyDescent="0.3">
      <c r="A76" s="3">
        <v>4</v>
      </c>
    </row>
    <row r="77" spans="1:1" x14ac:dyDescent="0.3">
      <c r="A77" s="3">
        <v>2</v>
      </c>
    </row>
    <row r="78" spans="1:1" x14ac:dyDescent="0.3">
      <c r="A78" s="3">
        <v>3</v>
      </c>
    </row>
    <row r="79" spans="1:1" x14ac:dyDescent="0.3">
      <c r="A79" s="3">
        <v>4</v>
      </c>
    </row>
    <row r="80" spans="1:1" x14ac:dyDescent="0.3">
      <c r="A80" s="3">
        <v>5</v>
      </c>
    </row>
    <row r="81" spans="1:1" x14ac:dyDescent="0.3">
      <c r="A81" s="3">
        <v>3</v>
      </c>
    </row>
    <row r="82" spans="1:1" x14ac:dyDescent="0.3">
      <c r="A82" s="3">
        <v>4</v>
      </c>
    </row>
    <row r="83" spans="1:1" x14ac:dyDescent="0.3">
      <c r="A83" s="3">
        <v>5</v>
      </c>
    </row>
    <row r="84" spans="1:1" x14ac:dyDescent="0.3">
      <c r="A84" s="3">
        <v>4</v>
      </c>
    </row>
    <row r="85" spans="1:1" x14ac:dyDescent="0.3">
      <c r="A85" s="3">
        <v>3</v>
      </c>
    </row>
    <row r="86" spans="1:1" x14ac:dyDescent="0.3">
      <c r="A86" s="3">
        <v>4</v>
      </c>
    </row>
    <row r="87" spans="1:1" x14ac:dyDescent="0.3">
      <c r="A87" s="3">
        <v>5</v>
      </c>
    </row>
    <row r="88" spans="1:1" x14ac:dyDescent="0.3">
      <c r="A88" s="3">
        <v>3</v>
      </c>
    </row>
    <row r="89" spans="1:1" x14ac:dyDescent="0.3">
      <c r="A89" s="3">
        <v>4</v>
      </c>
    </row>
    <row r="90" spans="1:1" x14ac:dyDescent="0.3">
      <c r="A90" s="3">
        <v>5</v>
      </c>
    </row>
    <row r="91" spans="1:1" x14ac:dyDescent="0.3">
      <c r="A91" s="3">
        <v>4</v>
      </c>
    </row>
    <row r="92" spans="1:1" x14ac:dyDescent="0.3">
      <c r="A92" s="3">
        <v>3</v>
      </c>
    </row>
    <row r="93" spans="1:1" x14ac:dyDescent="0.3">
      <c r="A93" s="3">
        <v>3</v>
      </c>
    </row>
    <row r="94" spans="1:1" x14ac:dyDescent="0.3">
      <c r="A94" s="3">
        <v>4</v>
      </c>
    </row>
    <row r="95" spans="1:1" x14ac:dyDescent="0.3">
      <c r="A95" s="3">
        <v>5</v>
      </c>
    </row>
    <row r="96" spans="1:1" x14ac:dyDescent="0.3">
      <c r="A96" s="3">
        <v>2</v>
      </c>
    </row>
    <row r="97" spans="1:1" x14ac:dyDescent="0.3">
      <c r="A97" s="3">
        <v>3</v>
      </c>
    </row>
    <row r="98" spans="1:1" x14ac:dyDescent="0.3">
      <c r="A98" s="3">
        <v>4</v>
      </c>
    </row>
    <row r="99" spans="1:1" x14ac:dyDescent="0.3">
      <c r="A99" s="3">
        <v>4</v>
      </c>
    </row>
    <row r="100" spans="1:1" x14ac:dyDescent="0.3">
      <c r="A100" s="3">
        <v>3</v>
      </c>
    </row>
    <row r="101" spans="1:1" x14ac:dyDescent="0.3">
      <c r="A101" s="3">
        <v>5</v>
      </c>
    </row>
    <row r="102" spans="1:1" x14ac:dyDescent="0.3">
      <c r="A102" s="3">
        <v>4</v>
      </c>
    </row>
  </sheetData>
  <mergeCells count="3">
    <mergeCell ref="C1:H1"/>
    <mergeCell ref="C3:H3"/>
    <mergeCell ref="C19:J1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C381-1777-4FF9-9409-9BFDAEFA7E9E}">
  <dimension ref="A1:J52"/>
  <sheetViews>
    <sheetView topLeftCell="A10" zoomScale="93" zoomScaleNormal="145" workbookViewId="0">
      <selection activeCell="H16" sqref="H16"/>
    </sheetView>
  </sheetViews>
  <sheetFormatPr defaultRowHeight="14.4" x14ac:dyDescent="0.3"/>
  <cols>
    <col min="1" max="1" width="12.44140625" bestFit="1" customWidth="1"/>
    <col min="3" max="3" width="25.44140625" bestFit="1" customWidth="1"/>
    <col min="4" max="4" width="11.88671875" style="2" bestFit="1" customWidth="1"/>
    <col min="5" max="5" width="9.44140625" bestFit="1" customWidth="1"/>
    <col min="11" max="11" width="8.44140625" customWidth="1"/>
  </cols>
  <sheetData>
    <row r="1" spans="1:6" x14ac:dyDescent="0.3">
      <c r="A1" s="4" t="s">
        <v>54</v>
      </c>
      <c r="C1" s="28" t="s">
        <v>61</v>
      </c>
      <c r="D1" s="28"/>
      <c r="E1" s="28"/>
      <c r="F1" s="28"/>
    </row>
    <row r="2" spans="1:6" ht="15" thickBot="1" x14ac:dyDescent="0.35">
      <c r="A2" s="11" t="s">
        <v>53</v>
      </c>
      <c r="C2" s="1"/>
      <c r="D2" s="1"/>
      <c r="E2" s="1"/>
      <c r="F2" s="1"/>
    </row>
    <row r="3" spans="1:6" x14ac:dyDescent="0.3">
      <c r="A3" s="3">
        <v>35</v>
      </c>
      <c r="C3" s="32" t="s">
        <v>50</v>
      </c>
      <c r="D3" s="33"/>
      <c r="E3" s="33"/>
      <c r="F3" s="34"/>
    </row>
    <row r="4" spans="1:6" x14ac:dyDescent="0.3">
      <c r="A4" s="3">
        <v>28</v>
      </c>
      <c r="C4" s="8"/>
      <c r="F4" s="5"/>
    </row>
    <row r="5" spans="1:6" x14ac:dyDescent="0.3">
      <c r="A5" s="3">
        <v>32</v>
      </c>
      <c r="C5" s="8"/>
      <c r="F5" s="5"/>
    </row>
    <row r="6" spans="1:6" x14ac:dyDescent="0.3">
      <c r="A6" s="3">
        <v>45</v>
      </c>
      <c r="C6" s="8"/>
      <c r="F6" s="5"/>
    </row>
    <row r="7" spans="1:6" x14ac:dyDescent="0.3">
      <c r="A7" s="3">
        <v>38</v>
      </c>
      <c r="C7" s="8"/>
      <c r="F7" s="5"/>
    </row>
    <row r="8" spans="1:6" x14ac:dyDescent="0.3">
      <c r="A8" s="3">
        <v>29</v>
      </c>
      <c r="C8" s="8"/>
      <c r="F8" s="5"/>
    </row>
    <row r="9" spans="1:6" x14ac:dyDescent="0.3">
      <c r="A9" s="3">
        <v>42</v>
      </c>
      <c r="C9" s="8"/>
      <c r="F9" s="5"/>
    </row>
    <row r="10" spans="1:6" x14ac:dyDescent="0.3">
      <c r="A10" s="3">
        <v>30</v>
      </c>
      <c r="C10" s="8"/>
      <c r="F10" s="5"/>
    </row>
    <row r="11" spans="1:6" x14ac:dyDescent="0.3">
      <c r="A11" s="3">
        <v>36</v>
      </c>
      <c r="C11" s="8"/>
      <c r="F11" s="5"/>
    </row>
    <row r="12" spans="1:6" x14ac:dyDescent="0.3">
      <c r="A12" s="3">
        <v>41</v>
      </c>
      <c r="C12" s="8"/>
      <c r="F12" s="5"/>
    </row>
    <row r="13" spans="1:6" x14ac:dyDescent="0.3">
      <c r="A13" s="3">
        <v>47</v>
      </c>
      <c r="C13" s="8"/>
      <c r="F13" s="5"/>
    </row>
    <row r="14" spans="1:6" ht="15" thickBot="1" x14ac:dyDescent="0.35">
      <c r="A14" s="3">
        <v>31</v>
      </c>
      <c r="C14" s="9"/>
      <c r="D14" s="16"/>
      <c r="E14" s="6"/>
      <c r="F14" s="7"/>
    </row>
    <row r="15" spans="1:6" ht="15" thickBot="1" x14ac:dyDescent="0.35">
      <c r="A15" s="3">
        <v>39</v>
      </c>
    </row>
    <row r="16" spans="1:6" x14ac:dyDescent="0.3">
      <c r="A16" s="3">
        <v>43</v>
      </c>
      <c r="C16" s="18" t="s">
        <v>12</v>
      </c>
    </row>
    <row r="17" spans="1:10" ht="15" thickBot="1" x14ac:dyDescent="0.35">
      <c r="A17" s="3">
        <v>37</v>
      </c>
      <c r="C17" s="23">
        <f>AVERAGE(A3:A52)</f>
        <v>36.14</v>
      </c>
    </row>
    <row r="18" spans="1:10" ht="15" thickBot="1" x14ac:dyDescent="0.35">
      <c r="A18" s="3">
        <v>30</v>
      </c>
    </row>
    <row r="19" spans="1:10" x14ac:dyDescent="0.3">
      <c r="A19" s="3">
        <v>34</v>
      </c>
      <c r="C19" s="32" t="s">
        <v>51</v>
      </c>
      <c r="D19" s="33"/>
      <c r="E19" s="33"/>
      <c r="F19" s="33"/>
      <c r="G19" s="33"/>
      <c r="H19" s="33"/>
      <c r="I19" s="33"/>
      <c r="J19" s="34"/>
    </row>
    <row r="20" spans="1:10" x14ac:dyDescent="0.3">
      <c r="A20" s="3">
        <v>39</v>
      </c>
      <c r="C20" s="8"/>
      <c r="J20" s="5"/>
    </row>
    <row r="21" spans="1:10" x14ac:dyDescent="0.3">
      <c r="A21" s="3">
        <v>28</v>
      </c>
      <c r="C21" s="24" t="s">
        <v>55</v>
      </c>
      <c r="D21" s="11" t="s">
        <v>37</v>
      </c>
      <c r="J21" s="5"/>
    </row>
    <row r="22" spans="1:10" x14ac:dyDescent="0.3">
      <c r="A22" s="3">
        <v>33</v>
      </c>
      <c r="C22" s="17" t="s">
        <v>56</v>
      </c>
      <c r="D22" s="3">
        <f>COUNTIFS($A$3:$A$52,"&gt;=28",$A$3:$A$52,"&lt;32")</f>
        <v>13</v>
      </c>
      <c r="J22" s="5"/>
    </row>
    <row r="23" spans="1:10" x14ac:dyDescent="0.3">
      <c r="A23" s="3">
        <v>36</v>
      </c>
      <c r="C23" s="17" t="s">
        <v>57</v>
      </c>
      <c r="D23" s="3">
        <f>COUNTIFS($A$3:$A$52,"&gt;=32",$A$3:$A$52,"&lt;36")</f>
        <v>10</v>
      </c>
      <c r="J23" s="5"/>
    </row>
    <row r="24" spans="1:10" x14ac:dyDescent="0.3">
      <c r="A24" s="3">
        <v>40</v>
      </c>
      <c r="C24" s="17" t="s">
        <v>58</v>
      </c>
      <c r="D24" s="3">
        <f>COUNTIFS($A$3:$A$52,"&gt;=36",$A$3:$A$52,"&lt;40")</f>
        <v>13</v>
      </c>
      <c r="J24" s="5"/>
    </row>
    <row r="25" spans="1:10" x14ac:dyDescent="0.3">
      <c r="A25" s="3">
        <v>42</v>
      </c>
      <c r="C25" s="17" t="s">
        <v>59</v>
      </c>
      <c r="D25" s="3">
        <f>COUNTIFS($A$3:$A$52,"&gt;=40",$A$3:$A$52,"&lt;44")</f>
        <v>10</v>
      </c>
      <c r="J25" s="5"/>
    </row>
    <row r="26" spans="1:10" x14ac:dyDescent="0.3">
      <c r="A26" s="3">
        <v>29</v>
      </c>
      <c r="C26" s="17" t="s">
        <v>60</v>
      </c>
      <c r="D26" s="3">
        <f>COUNTIFS($A$3:$A$52,"&gt;=44",$A$3:$A$52,"&lt;48")</f>
        <v>4</v>
      </c>
      <c r="J26" s="5"/>
    </row>
    <row r="27" spans="1:10" x14ac:dyDescent="0.3">
      <c r="A27" s="3">
        <v>31</v>
      </c>
      <c r="C27" s="8"/>
      <c r="J27" s="5"/>
    </row>
    <row r="28" spans="1:10" x14ac:dyDescent="0.3">
      <c r="A28" s="3">
        <v>45</v>
      </c>
      <c r="C28" s="8"/>
      <c r="J28" s="5"/>
    </row>
    <row r="29" spans="1:10" x14ac:dyDescent="0.3">
      <c r="A29" s="3">
        <v>38</v>
      </c>
      <c r="C29" s="8"/>
      <c r="J29" s="5"/>
    </row>
    <row r="30" spans="1:10" ht="15" thickBot="1" x14ac:dyDescent="0.35">
      <c r="A30" s="3">
        <v>33</v>
      </c>
      <c r="C30" s="9"/>
      <c r="D30" s="16"/>
      <c r="E30" s="6"/>
      <c r="F30" s="6"/>
      <c r="G30" s="6"/>
      <c r="H30" s="6"/>
      <c r="I30" s="6"/>
      <c r="J30" s="7"/>
    </row>
    <row r="31" spans="1:10" x14ac:dyDescent="0.3">
      <c r="A31" s="3">
        <v>41</v>
      </c>
    </row>
    <row r="32" spans="1:10" x14ac:dyDescent="0.3">
      <c r="A32" s="3">
        <v>35</v>
      </c>
    </row>
    <row r="33" spans="1:1" x14ac:dyDescent="0.3">
      <c r="A33" s="3">
        <v>37</v>
      </c>
    </row>
    <row r="34" spans="1:1" x14ac:dyDescent="0.3">
      <c r="A34" s="3">
        <v>34</v>
      </c>
    </row>
    <row r="35" spans="1:1" x14ac:dyDescent="0.3">
      <c r="A35" s="3">
        <v>46</v>
      </c>
    </row>
    <row r="36" spans="1:1" x14ac:dyDescent="0.3">
      <c r="A36" s="3">
        <v>30</v>
      </c>
    </row>
    <row r="37" spans="1:1" x14ac:dyDescent="0.3">
      <c r="A37" s="3">
        <v>39</v>
      </c>
    </row>
    <row r="38" spans="1:1" x14ac:dyDescent="0.3">
      <c r="A38" s="3">
        <v>43</v>
      </c>
    </row>
    <row r="39" spans="1:1" x14ac:dyDescent="0.3">
      <c r="A39" s="3">
        <v>28</v>
      </c>
    </row>
    <row r="40" spans="1:1" x14ac:dyDescent="0.3">
      <c r="A40" s="3">
        <v>32</v>
      </c>
    </row>
    <row r="41" spans="1:1" x14ac:dyDescent="0.3">
      <c r="A41" s="3">
        <v>36</v>
      </c>
    </row>
    <row r="42" spans="1:1" x14ac:dyDescent="0.3">
      <c r="A42" s="3">
        <v>29</v>
      </c>
    </row>
    <row r="43" spans="1:1" x14ac:dyDescent="0.3">
      <c r="A43" s="3">
        <v>31</v>
      </c>
    </row>
    <row r="44" spans="1:1" x14ac:dyDescent="0.3">
      <c r="A44" s="3">
        <v>37</v>
      </c>
    </row>
    <row r="45" spans="1:1" x14ac:dyDescent="0.3">
      <c r="A45" s="3">
        <v>40</v>
      </c>
    </row>
    <row r="46" spans="1:1" x14ac:dyDescent="0.3">
      <c r="A46" s="3">
        <v>42</v>
      </c>
    </row>
    <row r="47" spans="1:1" x14ac:dyDescent="0.3">
      <c r="A47" s="3">
        <v>33</v>
      </c>
    </row>
    <row r="48" spans="1:1" x14ac:dyDescent="0.3">
      <c r="A48" s="3">
        <v>39</v>
      </c>
    </row>
    <row r="49" spans="1:1" x14ac:dyDescent="0.3">
      <c r="A49" s="3">
        <v>28</v>
      </c>
    </row>
    <row r="50" spans="1:1" x14ac:dyDescent="0.3">
      <c r="A50" s="3">
        <v>35</v>
      </c>
    </row>
    <row r="51" spans="1:1" x14ac:dyDescent="0.3">
      <c r="A51" s="3">
        <v>38</v>
      </c>
    </row>
    <row r="52" spans="1:1" x14ac:dyDescent="0.3">
      <c r="A52" s="3">
        <v>43</v>
      </c>
    </row>
  </sheetData>
  <mergeCells count="3">
    <mergeCell ref="C1:F1"/>
    <mergeCell ref="C3:F3"/>
    <mergeCell ref="C19:J19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C79D-04C4-48EC-936C-D432A9934220}">
  <dimension ref="A1:I102"/>
  <sheetViews>
    <sheetView topLeftCell="A8" zoomScale="107" zoomScaleNormal="160" workbookViewId="0">
      <selection activeCell="N15" sqref="N15"/>
    </sheetView>
  </sheetViews>
  <sheetFormatPr defaultRowHeight="14.4" x14ac:dyDescent="0.3"/>
  <cols>
    <col min="1" max="1" width="13.77734375" bestFit="1" customWidth="1"/>
    <col min="3" max="4" width="13.77734375" bestFit="1" customWidth="1"/>
    <col min="5" max="5" width="9.109375" bestFit="1" customWidth="1"/>
  </cols>
  <sheetData>
    <row r="1" spans="1:7" x14ac:dyDescent="0.3">
      <c r="A1" s="4" t="s">
        <v>63</v>
      </c>
      <c r="C1" s="41" t="s">
        <v>64</v>
      </c>
      <c r="D1" s="41"/>
      <c r="E1" s="41"/>
      <c r="F1" s="41"/>
      <c r="G1" s="41"/>
    </row>
    <row r="2" spans="1:7" ht="15" thickBot="1" x14ac:dyDescent="0.35">
      <c r="A2" s="11" t="s">
        <v>62</v>
      </c>
      <c r="C2" s="1"/>
      <c r="D2" s="1"/>
      <c r="E2" s="1"/>
      <c r="F2" s="1"/>
      <c r="G2" s="1"/>
    </row>
    <row r="3" spans="1:7" x14ac:dyDescent="0.3">
      <c r="A3" s="3">
        <v>125</v>
      </c>
      <c r="C3" s="32" t="s">
        <v>50</v>
      </c>
      <c r="D3" s="33"/>
      <c r="E3" s="33"/>
      <c r="F3" s="33"/>
      <c r="G3" s="34"/>
    </row>
    <row r="4" spans="1:7" x14ac:dyDescent="0.3">
      <c r="A4" s="3">
        <v>148</v>
      </c>
      <c r="C4" s="8"/>
      <c r="G4" s="5"/>
    </row>
    <row r="5" spans="1:7" x14ac:dyDescent="0.3">
      <c r="A5" s="3">
        <v>137</v>
      </c>
      <c r="C5" s="8"/>
      <c r="G5" s="5"/>
    </row>
    <row r="6" spans="1:7" x14ac:dyDescent="0.3">
      <c r="A6" s="3">
        <v>120</v>
      </c>
      <c r="C6" s="8"/>
      <c r="G6" s="5"/>
    </row>
    <row r="7" spans="1:7" x14ac:dyDescent="0.3">
      <c r="A7" s="3">
        <v>135</v>
      </c>
      <c r="C7" s="8"/>
      <c r="G7" s="5"/>
    </row>
    <row r="8" spans="1:7" x14ac:dyDescent="0.3">
      <c r="A8" s="3">
        <v>132</v>
      </c>
      <c r="C8" s="8"/>
      <c r="G8" s="5"/>
    </row>
    <row r="9" spans="1:7" x14ac:dyDescent="0.3">
      <c r="A9" s="3">
        <v>145</v>
      </c>
      <c r="C9" s="8"/>
      <c r="G9" s="5"/>
    </row>
    <row r="10" spans="1:7" x14ac:dyDescent="0.3">
      <c r="A10" s="3">
        <v>122</v>
      </c>
      <c r="C10" s="8"/>
      <c r="G10" s="5"/>
    </row>
    <row r="11" spans="1:7" x14ac:dyDescent="0.3">
      <c r="A11" s="3">
        <v>130</v>
      </c>
      <c r="C11" s="8"/>
      <c r="G11" s="5"/>
    </row>
    <row r="12" spans="1:7" x14ac:dyDescent="0.3">
      <c r="A12" s="3">
        <v>141</v>
      </c>
      <c r="C12" s="8"/>
      <c r="G12" s="5"/>
    </row>
    <row r="13" spans="1:7" x14ac:dyDescent="0.3">
      <c r="A13" s="3">
        <v>118</v>
      </c>
      <c r="C13" s="8"/>
      <c r="G13" s="5"/>
    </row>
    <row r="14" spans="1:7" ht="15" thickBot="1" x14ac:dyDescent="0.35">
      <c r="A14" s="3">
        <v>125</v>
      </c>
      <c r="C14" s="9"/>
      <c r="D14" s="6"/>
      <c r="E14" s="6"/>
      <c r="F14" s="6"/>
      <c r="G14" s="7"/>
    </row>
    <row r="15" spans="1:7" ht="15" thickBot="1" x14ac:dyDescent="0.35">
      <c r="A15" s="3">
        <v>132</v>
      </c>
    </row>
    <row r="16" spans="1:7" x14ac:dyDescent="0.3">
      <c r="A16" s="3">
        <v>136</v>
      </c>
      <c r="C16" s="35" t="s">
        <v>65</v>
      </c>
      <c r="D16" s="36"/>
      <c r="E16" s="37"/>
    </row>
    <row r="17" spans="1:9" ht="15" thickBot="1" x14ac:dyDescent="0.35">
      <c r="A17" s="3">
        <v>128</v>
      </c>
      <c r="C17" s="38">
        <f>MEDIAN(A3:A102)</f>
        <v>130.5</v>
      </c>
      <c r="D17" s="39"/>
      <c r="E17" s="40"/>
    </row>
    <row r="18" spans="1:9" ht="15" thickBot="1" x14ac:dyDescent="0.35">
      <c r="A18" s="3">
        <v>123</v>
      </c>
    </row>
    <row r="19" spans="1:9" x14ac:dyDescent="0.3">
      <c r="A19" s="3">
        <v>132</v>
      </c>
      <c r="C19" s="32" t="s">
        <v>51</v>
      </c>
      <c r="D19" s="33"/>
      <c r="E19" s="33"/>
      <c r="F19" s="33"/>
      <c r="G19" s="33"/>
      <c r="H19" s="33"/>
      <c r="I19" s="34"/>
    </row>
    <row r="20" spans="1:9" x14ac:dyDescent="0.3">
      <c r="A20" s="3">
        <v>138</v>
      </c>
      <c r="C20" s="8"/>
      <c r="I20" s="5"/>
    </row>
    <row r="21" spans="1:9" x14ac:dyDescent="0.3">
      <c r="A21" s="3">
        <v>126</v>
      </c>
      <c r="C21" s="15" t="s">
        <v>62</v>
      </c>
      <c r="D21" s="11" t="s">
        <v>66</v>
      </c>
      <c r="I21" s="5"/>
    </row>
    <row r="22" spans="1:9" x14ac:dyDescent="0.3">
      <c r="A22" s="3">
        <v>129</v>
      </c>
      <c r="C22" s="25" t="s">
        <v>67</v>
      </c>
      <c r="D22" s="3">
        <f>COUNTIFS($A$3:$A$102,"&gt;=118",$A$3:$A$102,"&lt;=122")</f>
        <v>11</v>
      </c>
      <c r="I22" s="5"/>
    </row>
    <row r="23" spans="1:9" x14ac:dyDescent="0.3">
      <c r="A23" s="3">
        <v>136</v>
      </c>
      <c r="C23" s="25" t="s">
        <v>68</v>
      </c>
      <c r="D23" s="3">
        <f>COUNTIFS($A$3:$A$102,"&gt;=123",$A$3:$A$102,"&lt;=127")</f>
        <v>24</v>
      </c>
      <c r="I23" s="5"/>
    </row>
    <row r="24" spans="1:9" x14ac:dyDescent="0.3">
      <c r="A24" s="3">
        <v>127</v>
      </c>
      <c r="C24" s="25" t="s">
        <v>69</v>
      </c>
      <c r="D24" s="3">
        <f>COUNTIFS($A$3:$A$102,"&gt;=128",$A$3:$A$102,"&lt;=132")</f>
        <v>26</v>
      </c>
      <c r="I24" s="5"/>
    </row>
    <row r="25" spans="1:9" x14ac:dyDescent="0.3">
      <c r="A25" s="3">
        <v>130</v>
      </c>
      <c r="C25" s="25" t="s">
        <v>70</v>
      </c>
      <c r="D25" s="3">
        <f>COUNTIFS($A$3:$A$102,"&gt;=133",$A$3:$A$102,"&lt;=137")</f>
        <v>27</v>
      </c>
      <c r="I25" s="5"/>
    </row>
    <row r="26" spans="1:9" x14ac:dyDescent="0.3">
      <c r="A26" s="3">
        <v>122</v>
      </c>
      <c r="C26" s="25" t="s">
        <v>71</v>
      </c>
      <c r="D26" s="3">
        <f>COUNTIFS($A$3:$A$102,"&gt;=138",$A$3:$A$102,"&lt;=142")</f>
        <v>10</v>
      </c>
      <c r="I26" s="5"/>
    </row>
    <row r="27" spans="1:9" x14ac:dyDescent="0.3">
      <c r="A27" s="3">
        <v>125</v>
      </c>
      <c r="C27" s="25" t="s">
        <v>72</v>
      </c>
      <c r="D27" s="3">
        <f>COUNTIFS($A$3:$A$102,"&gt;=143",$A$3:$A$102,"&lt;=148")</f>
        <v>2</v>
      </c>
      <c r="I27" s="5"/>
    </row>
    <row r="28" spans="1:9" x14ac:dyDescent="0.3">
      <c r="A28" s="3">
        <v>133</v>
      </c>
      <c r="C28" s="8"/>
      <c r="I28" s="5"/>
    </row>
    <row r="29" spans="1:9" x14ac:dyDescent="0.3">
      <c r="A29" s="3">
        <v>140</v>
      </c>
      <c r="C29" s="8"/>
      <c r="I29" s="5"/>
    </row>
    <row r="30" spans="1:9" ht="15" thickBot="1" x14ac:dyDescent="0.35">
      <c r="A30" s="3">
        <v>126</v>
      </c>
      <c r="C30" s="9"/>
      <c r="D30" s="6"/>
      <c r="E30" s="6"/>
      <c r="F30" s="6"/>
      <c r="G30" s="6"/>
      <c r="H30" s="6"/>
      <c r="I30" s="7"/>
    </row>
    <row r="31" spans="1:9" x14ac:dyDescent="0.3">
      <c r="A31" s="3">
        <v>133</v>
      </c>
    </row>
    <row r="32" spans="1:9" x14ac:dyDescent="0.3">
      <c r="A32" s="3">
        <v>135</v>
      </c>
    </row>
    <row r="33" spans="1:1" x14ac:dyDescent="0.3">
      <c r="A33" s="3">
        <v>130</v>
      </c>
    </row>
    <row r="34" spans="1:1" x14ac:dyDescent="0.3">
      <c r="A34" s="3">
        <v>134</v>
      </c>
    </row>
    <row r="35" spans="1:1" x14ac:dyDescent="0.3">
      <c r="A35" s="3">
        <v>141</v>
      </c>
    </row>
    <row r="36" spans="1:1" x14ac:dyDescent="0.3">
      <c r="A36" s="3">
        <v>119</v>
      </c>
    </row>
    <row r="37" spans="1:1" x14ac:dyDescent="0.3">
      <c r="A37" s="3">
        <v>125</v>
      </c>
    </row>
    <row r="38" spans="1:1" x14ac:dyDescent="0.3">
      <c r="A38" s="3">
        <v>131</v>
      </c>
    </row>
    <row r="39" spans="1:1" x14ac:dyDescent="0.3">
      <c r="A39" s="3">
        <v>136</v>
      </c>
    </row>
    <row r="40" spans="1:1" x14ac:dyDescent="0.3">
      <c r="A40" s="3">
        <v>128</v>
      </c>
    </row>
    <row r="41" spans="1:1" x14ac:dyDescent="0.3">
      <c r="A41" s="3">
        <v>124</v>
      </c>
    </row>
    <row r="42" spans="1:1" x14ac:dyDescent="0.3">
      <c r="A42" s="3">
        <v>132</v>
      </c>
    </row>
    <row r="43" spans="1:1" x14ac:dyDescent="0.3">
      <c r="A43" s="3">
        <v>136</v>
      </c>
    </row>
    <row r="44" spans="1:1" x14ac:dyDescent="0.3">
      <c r="A44" s="3">
        <v>127</v>
      </c>
    </row>
    <row r="45" spans="1:1" x14ac:dyDescent="0.3">
      <c r="A45" s="3">
        <v>130</v>
      </c>
    </row>
    <row r="46" spans="1:1" x14ac:dyDescent="0.3">
      <c r="A46" s="3">
        <v>122</v>
      </c>
    </row>
    <row r="47" spans="1:1" x14ac:dyDescent="0.3">
      <c r="A47" s="3">
        <v>125</v>
      </c>
    </row>
    <row r="48" spans="1:1" x14ac:dyDescent="0.3">
      <c r="A48" s="3">
        <v>133</v>
      </c>
    </row>
    <row r="49" spans="1:1" x14ac:dyDescent="0.3">
      <c r="A49" s="3">
        <v>140</v>
      </c>
    </row>
    <row r="50" spans="1:1" x14ac:dyDescent="0.3">
      <c r="A50" s="3">
        <v>126</v>
      </c>
    </row>
    <row r="51" spans="1:1" x14ac:dyDescent="0.3">
      <c r="A51" s="3">
        <v>133</v>
      </c>
    </row>
    <row r="52" spans="1:1" x14ac:dyDescent="0.3">
      <c r="A52" s="3">
        <v>135</v>
      </c>
    </row>
    <row r="53" spans="1:1" x14ac:dyDescent="0.3">
      <c r="A53" s="3">
        <v>130</v>
      </c>
    </row>
    <row r="54" spans="1:1" x14ac:dyDescent="0.3">
      <c r="A54" s="3">
        <v>134</v>
      </c>
    </row>
    <row r="55" spans="1:1" x14ac:dyDescent="0.3">
      <c r="A55" s="3">
        <v>141</v>
      </c>
    </row>
    <row r="56" spans="1:1" x14ac:dyDescent="0.3">
      <c r="A56" s="3">
        <v>119</v>
      </c>
    </row>
    <row r="57" spans="1:1" x14ac:dyDescent="0.3">
      <c r="A57" s="3">
        <v>125</v>
      </c>
    </row>
    <row r="58" spans="1:1" x14ac:dyDescent="0.3">
      <c r="A58" s="3">
        <v>131</v>
      </c>
    </row>
    <row r="59" spans="1:1" x14ac:dyDescent="0.3">
      <c r="A59" s="3">
        <v>136</v>
      </c>
    </row>
    <row r="60" spans="1:1" x14ac:dyDescent="0.3">
      <c r="A60" s="3">
        <v>128</v>
      </c>
    </row>
    <row r="61" spans="1:1" x14ac:dyDescent="0.3">
      <c r="A61" s="3">
        <v>124</v>
      </c>
    </row>
    <row r="62" spans="1:1" x14ac:dyDescent="0.3">
      <c r="A62" s="3">
        <v>132</v>
      </c>
    </row>
    <row r="63" spans="1:1" x14ac:dyDescent="0.3">
      <c r="A63" s="3">
        <v>136</v>
      </c>
    </row>
    <row r="64" spans="1:1" x14ac:dyDescent="0.3">
      <c r="A64" s="3">
        <v>127</v>
      </c>
    </row>
    <row r="65" spans="1:1" x14ac:dyDescent="0.3">
      <c r="A65" s="3">
        <v>130</v>
      </c>
    </row>
    <row r="66" spans="1:1" x14ac:dyDescent="0.3">
      <c r="A66" s="3">
        <v>122</v>
      </c>
    </row>
    <row r="67" spans="1:1" x14ac:dyDescent="0.3">
      <c r="A67" s="3">
        <v>125</v>
      </c>
    </row>
    <row r="68" spans="1:1" x14ac:dyDescent="0.3">
      <c r="A68" s="3">
        <v>133</v>
      </c>
    </row>
    <row r="69" spans="1:1" x14ac:dyDescent="0.3">
      <c r="A69" s="3">
        <v>140</v>
      </c>
    </row>
    <row r="70" spans="1:1" x14ac:dyDescent="0.3">
      <c r="A70" s="3">
        <v>126</v>
      </c>
    </row>
    <row r="71" spans="1:1" x14ac:dyDescent="0.3">
      <c r="A71" s="3">
        <v>133</v>
      </c>
    </row>
    <row r="72" spans="1:1" x14ac:dyDescent="0.3">
      <c r="A72" s="3">
        <v>135</v>
      </c>
    </row>
    <row r="73" spans="1:1" x14ac:dyDescent="0.3">
      <c r="A73" s="3">
        <v>130</v>
      </c>
    </row>
    <row r="74" spans="1:1" x14ac:dyDescent="0.3">
      <c r="A74" s="3">
        <v>134</v>
      </c>
    </row>
    <row r="75" spans="1:1" x14ac:dyDescent="0.3">
      <c r="A75" s="3">
        <v>141</v>
      </c>
    </row>
    <row r="76" spans="1:1" x14ac:dyDescent="0.3">
      <c r="A76" s="3">
        <v>119</v>
      </c>
    </row>
    <row r="77" spans="1:1" x14ac:dyDescent="0.3">
      <c r="A77" s="3">
        <v>125</v>
      </c>
    </row>
    <row r="78" spans="1:1" x14ac:dyDescent="0.3">
      <c r="A78" s="3">
        <v>131</v>
      </c>
    </row>
    <row r="79" spans="1:1" x14ac:dyDescent="0.3">
      <c r="A79" s="3">
        <v>136</v>
      </c>
    </row>
    <row r="80" spans="1:1" x14ac:dyDescent="0.3">
      <c r="A80" s="3">
        <v>128</v>
      </c>
    </row>
    <row r="81" spans="1:1" x14ac:dyDescent="0.3">
      <c r="A81" s="3">
        <v>124</v>
      </c>
    </row>
    <row r="82" spans="1:1" x14ac:dyDescent="0.3">
      <c r="A82" s="3">
        <v>132</v>
      </c>
    </row>
    <row r="83" spans="1:1" x14ac:dyDescent="0.3">
      <c r="A83" s="3">
        <v>136</v>
      </c>
    </row>
    <row r="84" spans="1:1" x14ac:dyDescent="0.3">
      <c r="A84" s="3">
        <v>127</v>
      </c>
    </row>
    <row r="85" spans="1:1" x14ac:dyDescent="0.3">
      <c r="A85" s="3">
        <v>130</v>
      </c>
    </row>
    <row r="86" spans="1:1" x14ac:dyDescent="0.3">
      <c r="A86" s="3">
        <v>122</v>
      </c>
    </row>
    <row r="87" spans="1:1" x14ac:dyDescent="0.3">
      <c r="A87" s="3">
        <v>125</v>
      </c>
    </row>
    <row r="88" spans="1:1" x14ac:dyDescent="0.3">
      <c r="A88" s="3">
        <v>133</v>
      </c>
    </row>
    <row r="89" spans="1:1" x14ac:dyDescent="0.3">
      <c r="A89" s="3">
        <v>140</v>
      </c>
    </row>
    <row r="90" spans="1:1" x14ac:dyDescent="0.3">
      <c r="A90" s="3">
        <v>126</v>
      </c>
    </row>
    <row r="91" spans="1:1" x14ac:dyDescent="0.3">
      <c r="A91" s="3">
        <v>133</v>
      </c>
    </row>
    <row r="92" spans="1:1" x14ac:dyDescent="0.3">
      <c r="A92" s="3">
        <v>135</v>
      </c>
    </row>
    <row r="93" spans="1:1" x14ac:dyDescent="0.3">
      <c r="A93" s="3">
        <v>130</v>
      </c>
    </row>
    <row r="94" spans="1:1" x14ac:dyDescent="0.3">
      <c r="A94" s="3">
        <v>134</v>
      </c>
    </row>
    <row r="95" spans="1:1" x14ac:dyDescent="0.3">
      <c r="A95" s="3">
        <v>141</v>
      </c>
    </row>
    <row r="96" spans="1:1" x14ac:dyDescent="0.3">
      <c r="A96" s="3">
        <v>119</v>
      </c>
    </row>
    <row r="97" spans="1:1" x14ac:dyDescent="0.3">
      <c r="A97" s="3">
        <v>125</v>
      </c>
    </row>
    <row r="98" spans="1:1" x14ac:dyDescent="0.3">
      <c r="A98" s="3">
        <v>131</v>
      </c>
    </row>
    <row r="99" spans="1:1" x14ac:dyDescent="0.3">
      <c r="A99" s="3">
        <v>136</v>
      </c>
    </row>
    <row r="100" spans="1:1" x14ac:dyDescent="0.3">
      <c r="A100" s="3">
        <v>128</v>
      </c>
    </row>
    <row r="101" spans="1:1" x14ac:dyDescent="0.3">
      <c r="A101" s="3">
        <v>124</v>
      </c>
    </row>
    <row r="102" spans="1:1" x14ac:dyDescent="0.3">
      <c r="A102" s="3">
        <v>132</v>
      </c>
    </row>
  </sheetData>
  <mergeCells count="5">
    <mergeCell ref="C16:E16"/>
    <mergeCell ref="C17:E17"/>
    <mergeCell ref="C1:G1"/>
    <mergeCell ref="C3:G3"/>
    <mergeCell ref="C19:I1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668C7-32F2-463A-8731-7A80DC4BB291}">
  <dimension ref="A1:L24"/>
  <sheetViews>
    <sheetView tabSelected="1" zoomScale="102" zoomScaleNormal="145" workbookViewId="0">
      <selection activeCell="M17" sqref="M17"/>
    </sheetView>
  </sheetViews>
  <sheetFormatPr defaultRowHeight="14.4" x14ac:dyDescent="0.3"/>
  <cols>
    <col min="1" max="1" width="11.109375" bestFit="1" customWidth="1"/>
    <col min="5" max="5" width="11.33203125" customWidth="1"/>
    <col min="7" max="7" width="12.6640625" customWidth="1"/>
  </cols>
  <sheetData>
    <row r="1" spans="1:12" x14ac:dyDescent="0.3">
      <c r="A1" s="31" t="s">
        <v>74</v>
      </c>
      <c r="B1" s="31"/>
      <c r="C1" s="31"/>
      <c r="E1" s="28" t="s">
        <v>78</v>
      </c>
      <c r="F1" s="28"/>
      <c r="G1" s="28"/>
      <c r="H1" s="28"/>
      <c r="I1" s="28"/>
      <c r="J1" s="28"/>
      <c r="K1" s="28"/>
      <c r="L1" s="28"/>
    </row>
    <row r="2" spans="1:12" ht="15" thickBot="1" x14ac:dyDescent="0.35">
      <c r="A2" s="42" t="s">
        <v>73</v>
      </c>
      <c r="B2" s="42"/>
      <c r="C2" s="42"/>
      <c r="E2" s="1"/>
    </row>
    <row r="3" spans="1:12" x14ac:dyDescent="0.3">
      <c r="A3" s="11" t="s">
        <v>75</v>
      </c>
      <c r="B3" s="11" t="s">
        <v>76</v>
      </c>
      <c r="C3" s="11" t="s">
        <v>77</v>
      </c>
      <c r="E3" s="32" t="s">
        <v>51</v>
      </c>
      <c r="F3" s="33"/>
      <c r="G3" s="33"/>
      <c r="H3" s="33"/>
      <c r="I3" s="33"/>
      <c r="J3" s="33"/>
      <c r="K3" s="33"/>
      <c r="L3" s="34"/>
    </row>
    <row r="4" spans="1:12" x14ac:dyDescent="0.3">
      <c r="A4" s="3">
        <v>45</v>
      </c>
      <c r="B4" s="3">
        <v>32</v>
      </c>
      <c r="C4" s="3">
        <v>40</v>
      </c>
      <c r="E4" s="8"/>
      <c r="L4" s="5"/>
    </row>
    <row r="5" spans="1:12" x14ac:dyDescent="0.3">
      <c r="A5" s="3">
        <v>35</v>
      </c>
      <c r="B5" s="3">
        <v>28</v>
      </c>
      <c r="C5" s="3">
        <v>39</v>
      </c>
      <c r="E5" s="8"/>
      <c r="L5" s="5"/>
    </row>
    <row r="6" spans="1:12" x14ac:dyDescent="0.3">
      <c r="A6" s="3">
        <v>40</v>
      </c>
      <c r="B6" s="3">
        <v>30</v>
      </c>
      <c r="C6" s="3">
        <v>42</v>
      </c>
      <c r="E6" s="8"/>
      <c r="L6" s="5"/>
    </row>
    <row r="7" spans="1:12" x14ac:dyDescent="0.3">
      <c r="A7" s="3">
        <v>38</v>
      </c>
      <c r="B7" s="3">
        <v>34</v>
      </c>
      <c r="C7" s="3">
        <v>41</v>
      </c>
      <c r="E7" s="8"/>
      <c r="L7" s="5"/>
    </row>
    <row r="8" spans="1:12" x14ac:dyDescent="0.3">
      <c r="A8" s="3">
        <v>42</v>
      </c>
      <c r="B8" s="3">
        <v>33</v>
      </c>
      <c r="C8" s="3">
        <v>38</v>
      </c>
      <c r="E8" s="8"/>
      <c r="L8" s="5"/>
    </row>
    <row r="9" spans="1:12" x14ac:dyDescent="0.3">
      <c r="A9" s="3">
        <v>37</v>
      </c>
      <c r="B9" s="3">
        <v>35</v>
      </c>
      <c r="C9" s="3">
        <v>43</v>
      </c>
      <c r="E9" s="8"/>
      <c r="L9" s="5"/>
    </row>
    <row r="10" spans="1:12" x14ac:dyDescent="0.3">
      <c r="A10" s="3">
        <v>39</v>
      </c>
      <c r="B10" s="3">
        <v>31</v>
      </c>
      <c r="C10" s="3">
        <v>45</v>
      </c>
      <c r="E10" s="8"/>
      <c r="L10" s="5"/>
    </row>
    <row r="11" spans="1:12" x14ac:dyDescent="0.3">
      <c r="A11" s="3">
        <v>43</v>
      </c>
      <c r="B11" s="3">
        <v>29</v>
      </c>
      <c r="C11" s="3">
        <v>44</v>
      </c>
      <c r="E11" s="8"/>
      <c r="L11" s="5"/>
    </row>
    <row r="12" spans="1:12" x14ac:dyDescent="0.3">
      <c r="A12" s="3">
        <v>44</v>
      </c>
      <c r="B12" s="3">
        <v>36</v>
      </c>
      <c r="C12" s="3">
        <v>41</v>
      </c>
      <c r="E12" s="8"/>
      <c r="L12" s="5"/>
    </row>
    <row r="13" spans="1:12" x14ac:dyDescent="0.3">
      <c r="A13" s="3">
        <v>41</v>
      </c>
      <c r="B13" s="3">
        <v>37</v>
      </c>
      <c r="C13" s="3">
        <v>37</v>
      </c>
      <c r="E13" s="8"/>
      <c r="L13" s="5"/>
    </row>
    <row r="14" spans="1:12" x14ac:dyDescent="0.3">
      <c r="E14" s="8"/>
      <c r="L14" s="5"/>
    </row>
    <row r="15" spans="1:12" x14ac:dyDescent="0.3">
      <c r="E15" s="8"/>
      <c r="L15" s="5"/>
    </row>
    <row r="16" spans="1:12" ht="15" thickBot="1" x14ac:dyDescent="0.35">
      <c r="E16" s="9"/>
      <c r="F16" s="6"/>
      <c r="G16" s="6"/>
      <c r="H16" s="6"/>
      <c r="I16" s="6"/>
      <c r="J16" s="6"/>
      <c r="K16" s="6"/>
      <c r="L16" s="7"/>
    </row>
    <row r="17" spans="5:8" ht="15" thickBot="1" x14ac:dyDescent="0.35">
      <c r="E17" s="1"/>
    </row>
    <row r="18" spans="5:8" x14ac:dyDescent="0.3">
      <c r="E18" s="35" t="s">
        <v>27</v>
      </c>
      <c r="F18" s="36"/>
      <c r="G18" s="37"/>
    </row>
    <row r="19" spans="5:8" x14ac:dyDescent="0.3">
      <c r="E19" s="15" t="s">
        <v>75</v>
      </c>
      <c r="F19" s="11" t="s">
        <v>76</v>
      </c>
      <c r="G19" s="26" t="s">
        <v>77</v>
      </c>
    </row>
    <row r="20" spans="5:8" ht="15" thickBot="1" x14ac:dyDescent="0.35">
      <c r="E20" s="20">
        <f>AVERAGE(A4:A13)</f>
        <v>40.4</v>
      </c>
      <c r="F20" s="21">
        <f>AVERAGE(B4:B13)</f>
        <v>32.5</v>
      </c>
      <c r="G20" s="22">
        <f>AVERAGE(C4:C13)</f>
        <v>41</v>
      </c>
      <c r="H20" s="1"/>
    </row>
    <row r="21" spans="5:8" ht="15" thickBot="1" x14ac:dyDescent="0.35">
      <c r="E21" s="1"/>
      <c r="F21" s="1"/>
      <c r="G21" s="1"/>
      <c r="H21" s="1"/>
    </row>
    <row r="22" spans="5:8" x14ac:dyDescent="0.3">
      <c r="E22" s="35" t="s">
        <v>28</v>
      </c>
      <c r="F22" s="36"/>
      <c r="G22" s="37"/>
      <c r="H22" s="1"/>
    </row>
    <row r="23" spans="5:8" x14ac:dyDescent="0.3">
      <c r="E23" s="15" t="s">
        <v>75</v>
      </c>
      <c r="F23" s="11" t="s">
        <v>76</v>
      </c>
      <c r="G23" s="26" t="s">
        <v>77</v>
      </c>
    </row>
    <row r="24" spans="5:8" ht="15" thickBot="1" x14ac:dyDescent="0.35">
      <c r="E24" s="20">
        <f>MAX(A4:A13)-MIN(A4:A13)</f>
        <v>10</v>
      </c>
      <c r="F24" s="21">
        <f>MAX(B4:B13)-MIN(B4:B13)</f>
        <v>9</v>
      </c>
      <c r="G24" s="22">
        <f>MAX(C4:C13)-MIN(C4:C13)</f>
        <v>8</v>
      </c>
    </row>
  </sheetData>
  <mergeCells count="6">
    <mergeCell ref="A1:C1"/>
    <mergeCell ref="A2:C2"/>
    <mergeCell ref="E18:G18"/>
    <mergeCell ref="E22:G22"/>
    <mergeCell ref="E3:L3"/>
    <mergeCell ref="E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CA25-7C91-4DEF-AA72-E16624DDB3B0}">
  <dimension ref="A1:D32"/>
  <sheetViews>
    <sheetView zoomScale="108" workbookViewId="0">
      <selection activeCell="C2" sqref="C2"/>
    </sheetView>
  </sheetViews>
  <sheetFormatPr defaultRowHeight="14.4" x14ac:dyDescent="0.3"/>
  <cols>
    <col min="1" max="1" width="19.77734375" bestFit="1" customWidth="1"/>
    <col min="3" max="3" width="17.6640625" bestFit="1" customWidth="1"/>
  </cols>
  <sheetData>
    <row r="1" spans="1:4" x14ac:dyDescent="0.3">
      <c r="A1" s="4" t="s">
        <v>2</v>
      </c>
      <c r="C1" s="28" t="s">
        <v>3</v>
      </c>
      <c r="D1" s="28"/>
    </row>
    <row r="2" spans="1:4" x14ac:dyDescent="0.3">
      <c r="A2" s="11" t="s">
        <v>7</v>
      </c>
      <c r="C2" s="11" t="s">
        <v>4</v>
      </c>
      <c r="D2" s="3">
        <f>MAX(A3:A32)-MIN(A3:A32)</f>
        <v>400</v>
      </c>
    </row>
    <row r="3" spans="1:4" x14ac:dyDescent="0.3">
      <c r="A3" s="3">
        <v>500</v>
      </c>
      <c r="C3" s="11" t="s">
        <v>5</v>
      </c>
      <c r="D3" s="3">
        <f>_xlfn.VAR.P(A3:A32)</f>
        <v>12725</v>
      </c>
    </row>
    <row r="4" spans="1:4" x14ac:dyDescent="0.3">
      <c r="A4" s="3">
        <v>700</v>
      </c>
      <c r="C4" s="11" t="s">
        <v>6</v>
      </c>
      <c r="D4" s="10">
        <f>_xlfn.STDEV.P(A3:A32)</f>
        <v>112.80514172678478</v>
      </c>
    </row>
    <row r="5" spans="1:4" x14ac:dyDescent="0.3">
      <c r="A5" s="3">
        <v>400</v>
      </c>
    </row>
    <row r="6" spans="1:4" x14ac:dyDescent="0.3">
      <c r="A6" s="3">
        <v>600</v>
      </c>
    </row>
    <row r="7" spans="1:4" x14ac:dyDescent="0.3">
      <c r="A7" s="3">
        <v>550</v>
      </c>
    </row>
    <row r="8" spans="1:4" x14ac:dyDescent="0.3">
      <c r="A8" s="3">
        <v>750</v>
      </c>
    </row>
    <row r="9" spans="1:4" x14ac:dyDescent="0.3">
      <c r="A9" s="3">
        <v>650</v>
      </c>
    </row>
    <row r="10" spans="1:4" x14ac:dyDescent="0.3">
      <c r="A10" s="3">
        <v>500</v>
      </c>
    </row>
    <row r="11" spans="1:4" x14ac:dyDescent="0.3">
      <c r="A11" s="3">
        <v>600</v>
      </c>
    </row>
    <row r="12" spans="1:4" x14ac:dyDescent="0.3">
      <c r="A12" s="3">
        <v>550</v>
      </c>
    </row>
    <row r="13" spans="1:4" x14ac:dyDescent="0.3">
      <c r="A13" s="3">
        <v>800</v>
      </c>
    </row>
    <row r="14" spans="1:4" x14ac:dyDescent="0.3">
      <c r="A14" s="3">
        <v>450</v>
      </c>
    </row>
    <row r="15" spans="1:4" x14ac:dyDescent="0.3">
      <c r="A15" s="3">
        <v>700</v>
      </c>
    </row>
    <row r="16" spans="1:4" x14ac:dyDescent="0.3">
      <c r="A16" s="3">
        <v>550</v>
      </c>
    </row>
    <row r="17" spans="1:1" x14ac:dyDescent="0.3">
      <c r="A17" s="3">
        <v>600</v>
      </c>
    </row>
    <row r="18" spans="1:1" x14ac:dyDescent="0.3">
      <c r="A18" s="3">
        <v>400</v>
      </c>
    </row>
    <row r="19" spans="1:1" x14ac:dyDescent="0.3">
      <c r="A19" s="3">
        <v>650</v>
      </c>
    </row>
    <row r="20" spans="1:1" x14ac:dyDescent="0.3">
      <c r="A20" s="3">
        <v>500</v>
      </c>
    </row>
    <row r="21" spans="1:1" x14ac:dyDescent="0.3">
      <c r="A21" s="3">
        <v>750</v>
      </c>
    </row>
    <row r="22" spans="1:1" x14ac:dyDescent="0.3">
      <c r="A22" s="3">
        <v>550</v>
      </c>
    </row>
    <row r="23" spans="1:1" x14ac:dyDescent="0.3">
      <c r="A23" s="3">
        <v>700</v>
      </c>
    </row>
    <row r="24" spans="1:1" x14ac:dyDescent="0.3">
      <c r="A24" s="3">
        <v>600</v>
      </c>
    </row>
    <row r="25" spans="1:1" x14ac:dyDescent="0.3">
      <c r="A25" s="3">
        <v>500</v>
      </c>
    </row>
    <row r="26" spans="1:1" x14ac:dyDescent="0.3">
      <c r="A26" s="3">
        <v>800</v>
      </c>
    </row>
    <row r="27" spans="1:1" x14ac:dyDescent="0.3">
      <c r="A27" s="3">
        <v>550</v>
      </c>
    </row>
    <row r="28" spans="1:1" x14ac:dyDescent="0.3">
      <c r="A28" s="3">
        <v>650</v>
      </c>
    </row>
    <row r="29" spans="1:1" x14ac:dyDescent="0.3">
      <c r="A29" s="3">
        <v>400</v>
      </c>
    </row>
    <row r="30" spans="1:1" x14ac:dyDescent="0.3">
      <c r="A30" s="3">
        <v>600</v>
      </c>
    </row>
    <row r="31" spans="1:1" x14ac:dyDescent="0.3">
      <c r="A31" s="3">
        <v>750</v>
      </c>
    </row>
    <row r="32" spans="1:1" x14ac:dyDescent="0.3">
      <c r="A32" s="3">
        <v>550</v>
      </c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4F7B-57A7-45DC-9497-7DC5D2C195AB}">
  <dimension ref="A1:D52"/>
  <sheetViews>
    <sheetView zoomScale="130" zoomScaleNormal="130" workbookViewId="0">
      <selection activeCell="C3" sqref="C3"/>
    </sheetView>
  </sheetViews>
  <sheetFormatPr defaultRowHeight="14.4" x14ac:dyDescent="0.3"/>
  <cols>
    <col min="1" max="1" width="20.33203125" bestFit="1" customWidth="1"/>
    <col min="3" max="3" width="17.21875" bestFit="1" customWidth="1"/>
  </cols>
  <sheetData>
    <row r="1" spans="1:4" x14ac:dyDescent="0.3">
      <c r="A1" s="4" t="s">
        <v>2</v>
      </c>
      <c r="C1" s="28" t="s">
        <v>3</v>
      </c>
      <c r="D1" s="28"/>
    </row>
    <row r="2" spans="1:4" x14ac:dyDescent="0.3">
      <c r="A2" s="11" t="s">
        <v>8</v>
      </c>
      <c r="C2" s="11" t="s">
        <v>4</v>
      </c>
      <c r="D2" s="3">
        <f>MAX(A3:A52)-MIN(A3:A52)</f>
        <v>6</v>
      </c>
    </row>
    <row r="3" spans="1:4" x14ac:dyDescent="0.3">
      <c r="A3" s="3">
        <v>3</v>
      </c>
      <c r="C3" s="11" t="s">
        <v>5</v>
      </c>
      <c r="D3" s="10">
        <f>_xlfn.VAR.P(A3:A52)</f>
        <v>2.2896000000000001</v>
      </c>
    </row>
    <row r="4" spans="1:4" x14ac:dyDescent="0.3">
      <c r="A4" s="3">
        <v>5</v>
      </c>
      <c r="C4" s="11" t="s">
        <v>6</v>
      </c>
      <c r="D4" s="10">
        <f>_xlfn.STDEV.P(A3:A52)</f>
        <v>1.5131424255502191</v>
      </c>
    </row>
    <row r="5" spans="1:4" x14ac:dyDescent="0.3">
      <c r="A5" s="3">
        <v>2</v>
      </c>
    </row>
    <row r="6" spans="1:4" x14ac:dyDescent="0.3">
      <c r="A6" s="3">
        <v>4</v>
      </c>
    </row>
    <row r="7" spans="1:4" x14ac:dyDescent="0.3">
      <c r="A7" s="3">
        <v>6</v>
      </c>
    </row>
    <row r="8" spans="1:4" x14ac:dyDescent="0.3">
      <c r="A8" s="3">
        <v>2</v>
      </c>
    </row>
    <row r="9" spans="1:4" x14ac:dyDescent="0.3">
      <c r="A9" s="3">
        <v>3</v>
      </c>
    </row>
    <row r="10" spans="1:4" x14ac:dyDescent="0.3">
      <c r="A10" s="3">
        <v>4</v>
      </c>
    </row>
    <row r="11" spans="1:4" x14ac:dyDescent="0.3">
      <c r="A11" s="3">
        <v>2</v>
      </c>
    </row>
    <row r="12" spans="1:4" x14ac:dyDescent="0.3">
      <c r="A12" s="3">
        <v>5</v>
      </c>
    </row>
    <row r="13" spans="1:4" x14ac:dyDescent="0.3">
      <c r="A13" s="3">
        <v>7</v>
      </c>
    </row>
    <row r="14" spans="1:4" x14ac:dyDescent="0.3">
      <c r="A14" s="3">
        <v>2</v>
      </c>
    </row>
    <row r="15" spans="1:4" x14ac:dyDescent="0.3">
      <c r="A15" s="3">
        <v>3</v>
      </c>
    </row>
    <row r="16" spans="1:4" x14ac:dyDescent="0.3">
      <c r="A16" s="3">
        <v>4</v>
      </c>
    </row>
    <row r="17" spans="1:1" x14ac:dyDescent="0.3">
      <c r="A17" s="3">
        <v>2</v>
      </c>
    </row>
    <row r="18" spans="1:1" x14ac:dyDescent="0.3">
      <c r="A18" s="3">
        <v>4</v>
      </c>
    </row>
    <row r="19" spans="1:1" x14ac:dyDescent="0.3">
      <c r="A19" s="3">
        <v>2</v>
      </c>
    </row>
    <row r="20" spans="1:1" x14ac:dyDescent="0.3">
      <c r="A20" s="3">
        <v>3</v>
      </c>
    </row>
    <row r="21" spans="1:1" x14ac:dyDescent="0.3">
      <c r="A21" s="3">
        <v>5</v>
      </c>
    </row>
    <row r="22" spans="1:1" x14ac:dyDescent="0.3">
      <c r="A22" s="3">
        <v>6</v>
      </c>
    </row>
    <row r="23" spans="1:1" x14ac:dyDescent="0.3">
      <c r="A23" s="3">
        <v>3</v>
      </c>
    </row>
    <row r="24" spans="1:1" x14ac:dyDescent="0.3">
      <c r="A24" s="3">
        <v>2</v>
      </c>
    </row>
    <row r="25" spans="1:1" x14ac:dyDescent="0.3">
      <c r="A25" s="3">
        <v>1</v>
      </c>
    </row>
    <row r="26" spans="1:1" x14ac:dyDescent="0.3">
      <c r="A26" s="3">
        <v>4</v>
      </c>
    </row>
    <row r="27" spans="1:1" x14ac:dyDescent="0.3">
      <c r="A27" s="3">
        <v>2</v>
      </c>
    </row>
    <row r="28" spans="1:1" x14ac:dyDescent="0.3">
      <c r="A28" s="3">
        <v>4</v>
      </c>
    </row>
    <row r="29" spans="1:1" x14ac:dyDescent="0.3">
      <c r="A29" s="3">
        <v>5</v>
      </c>
    </row>
    <row r="30" spans="1:1" x14ac:dyDescent="0.3">
      <c r="A30" s="3">
        <v>3</v>
      </c>
    </row>
    <row r="31" spans="1:1" x14ac:dyDescent="0.3">
      <c r="A31" s="3">
        <v>2</v>
      </c>
    </row>
    <row r="32" spans="1:1" x14ac:dyDescent="0.3">
      <c r="A32" s="3">
        <v>7</v>
      </c>
    </row>
    <row r="33" spans="1:1" x14ac:dyDescent="0.3">
      <c r="A33" s="3">
        <v>2</v>
      </c>
    </row>
    <row r="34" spans="1:1" x14ac:dyDescent="0.3">
      <c r="A34" s="3">
        <v>3</v>
      </c>
    </row>
    <row r="35" spans="1:1" x14ac:dyDescent="0.3">
      <c r="A35" s="3">
        <v>4</v>
      </c>
    </row>
    <row r="36" spans="1:1" x14ac:dyDescent="0.3">
      <c r="A36" s="3">
        <v>5</v>
      </c>
    </row>
    <row r="37" spans="1:1" x14ac:dyDescent="0.3">
      <c r="A37" s="3">
        <v>1</v>
      </c>
    </row>
    <row r="38" spans="1:1" x14ac:dyDescent="0.3">
      <c r="A38" s="3">
        <v>6</v>
      </c>
    </row>
    <row r="39" spans="1:1" x14ac:dyDescent="0.3">
      <c r="A39" s="3">
        <v>2</v>
      </c>
    </row>
    <row r="40" spans="1:1" x14ac:dyDescent="0.3">
      <c r="A40" s="3">
        <v>4</v>
      </c>
    </row>
    <row r="41" spans="1:1" x14ac:dyDescent="0.3">
      <c r="A41" s="3">
        <v>3</v>
      </c>
    </row>
    <row r="42" spans="1:1" x14ac:dyDescent="0.3">
      <c r="A42" s="3">
        <v>5</v>
      </c>
    </row>
    <row r="43" spans="1:1" x14ac:dyDescent="0.3">
      <c r="A43" s="3">
        <v>3</v>
      </c>
    </row>
    <row r="44" spans="1:1" x14ac:dyDescent="0.3">
      <c r="A44" s="3">
        <v>2</v>
      </c>
    </row>
    <row r="45" spans="1:1" x14ac:dyDescent="0.3">
      <c r="A45" s="3">
        <v>4</v>
      </c>
    </row>
    <row r="46" spans="1:1" x14ac:dyDescent="0.3">
      <c r="A46" s="3">
        <v>2</v>
      </c>
    </row>
    <row r="47" spans="1:1" x14ac:dyDescent="0.3">
      <c r="A47" s="3">
        <v>6</v>
      </c>
    </row>
    <row r="48" spans="1:1" x14ac:dyDescent="0.3">
      <c r="A48" s="3">
        <v>3</v>
      </c>
    </row>
    <row r="49" spans="1:1" x14ac:dyDescent="0.3">
      <c r="A49" s="3">
        <v>2</v>
      </c>
    </row>
    <row r="50" spans="1:1" x14ac:dyDescent="0.3">
      <c r="A50" s="3">
        <v>4</v>
      </c>
    </row>
    <row r="51" spans="1:1" x14ac:dyDescent="0.3">
      <c r="A51" s="3">
        <v>5</v>
      </c>
    </row>
    <row r="52" spans="1:1" x14ac:dyDescent="0.3">
      <c r="A52" s="3">
        <v>3</v>
      </c>
    </row>
  </sheetData>
  <mergeCells count="1"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5E5AE-2659-45DA-949C-823505C96D94}">
  <dimension ref="A1:D14"/>
  <sheetViews>
    <sheetView zoomScale="145" zoomScaleNormal="145" workbookViewId="0">
      <selection activeCell="C10" sqref="C10"/>
    </sheetView>
  </sheetViews>
  <sheetFormatPr defaultRowHeight="14.4" x14ac:dyDescent="0.3"/>
  <cols>
    <col min="1" max="1" width="35.21875" bestFit="1" customWidth="1"/>
    <col min="3" max="3" width="32.109375" bestFit="1" customWidth="1"/>
  </cols>
  <sheetData>
    <row r="1" spans="1:4" x14ac:dyDescent="0.3">
      <c r="A1" s="4" t="s">
        <v>10</v>
      </c>
      <c r="C1" s="29" t="s">
        <v>11</v>
      </c>
      <c r="D1" s="30"/>
    </row>
    <row r="2" spans="1:4" x14ac:dyDescent="0.3">
      <c r="A2" s="11" t="s">
        <v>9</v>
      </c>
      <c r="C2" s="11" t="s">
        <v>27</v>
      </c>
      <c r="D2" s="3">
        <f>AVERAGE(A3:A14)</f>
        <v>132.5</v>
      </c>
    </row>
    <row r="3" spans="1:4" x14ac:dyDescent="0.3">
      <c r="A3" s="3">
        <v>120</v>
      </c>
      <c r="C3" s="11" t="s">
        <v>28</v>
      </c>
      <c r="D3" s="10">
        <f>MAX(A3:A14)-MIN(A3:A14)</f>
        <v>45</v>
      </c>
    </row>
    <row r="4" spans="1:4" x14ac:dyDescent="0.3">
      <c r="A4" s="3">
        <v>150</v>
      </c>
    </row>
    <row r="5" spans="1:4" x14ac:dyDescent="0.3">
      <c r="A5" s="3">
        <v>110</v>
      </c>
    </row>
    <row r="6" spans="1:4" x14ac:dyDescent="0.3">
      <c r="A6" s="3">
        <v>135</v>
      </c>
    </row>
    <row r="7" spans="1:4" x14ac:dyDescent="0.3">
      <c r="A7" s="3">
        <v>125</v>
      </c>
    </row>
    <row r="8" spans="1:4" x14ac:dyDescent="0.3">
      <c r="A8" s="3">
        <v>140</v>
      </c>
    </row>
    <row r="9" spans="1:4" x14ac:dyDescent="0.3">
      <c r="A9" s="3">
        <v>130</v>
      </c>
    </row>
    <row r="10" spans="1:4" x14ac:dyDescent="0.3">
      <c r="A10" s="3">
        <v>155</v>
      </c>
    </row>
    <row r="11" spans="1:4" x14ac:dyDescent="0.3">
      <c r="A11" s="3">
        <v>115</v>
      </c>
    </row>
    <row r="12" spans="1:4" x14ac:dyDescent="0.3">
      <c r="A12" s="3">
        <v>145</v>
      </c>
    </row>
    <row r="13" spans="1:4" x14ac:dyDescent="0.3">
      <c r="A13" s="3">
        <v>135</v>
      </c>
    </row>
    <row r="14" spans="1:4" x14ac:dyDescent="0.3">
      <c r="A14" s="3">
        <v>130</v>
      </c>
    </row>
  </sheetData>
  <mergeCells count="1"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8801-6CE5-4530-99DB-80B29508326A}">
  <dimension ref="A1:D52"/>
  <sheetViews>
    <sheetView zoomScale="145" zoomScaleNormal="145" workbookViewId="0">
      <selection activeCell="D3" sqref="D3"/>
    </sheetView>
  </sheetViews>
  <sheetFormatPr defaultRowHeight="14.4" x14ac:dyDescent="0.3"/>
  <cols>
    <col min="1" max="1" width="16.77734375" bestFit="1" customWidth="1"/>
    <col min="3" max="3" width="32.109375" bestFit="1" customWidth="1"/>
    <col min="4" max="4" width="9.5546875" bestFit="1" customWidth="1"/>
  </cols>
  <sheetData>
    <row r="1" spans="1:4" x14ac:dyDescent="0.3">
      <c r="A1" s="4" t="s">
        <v>14</v>
      </c>
      <c r="C1" s="28" t="s">
        <v>15</v>
      </c>
      <c r="D1" s="28"/>
    </row>
    <row r="2" spans="1:4" x14ac:dyDescent="0.3">
      <c r="A2" s="11" t="s">
        <v>13</v>
      </c>
      <c r="C2" s="11" t="s">
        <v>27</v>
      </c>
      <c r="D2" s="3">
        <f>AVERAGE(A3:A52)</f>
        <v>7.5</v>
      </c>
    </row>
    <row r="3" spans="1:4" x14ac:dyDescent="0.3">
      <c r="A3" s="3">
        <v>8</v>
      </c>
      <c r="C3" s="11" t="s">
        <v>79</v>
      </c>
      <c r="D3" s="10">
        <f>_xlfn.STDEV.P(A3:A52)</f>
        <v>1.0246950765959599</v>
      </c>
    </row>
    <row r="4" spans="1:4" x14ac:dyDescent="0.3">
      <c r="A4" s="3">
        <v>7</v>
      </c>
    </row>
    <row r="5" spans="1:4" x14ac:dyDescent="0.3">
      <c r="A5" s="3">
        <v>9</v>
      </c>
    </row>
    <row r="6" spans="1:4" x14ac:dyDescent="0.3">
      <c r="A6" s="3">
        <v>6</v>
      </c>
    </row>
    <row r="7" spans="1:4" x14ac:dyDescent="0.3">
      <c r="A7" s="3">
        <v>7</v>
      </c>
    </row>
    <row r="8" spans="1:4" x14ac:dyDescent="0.3">
      <c r="A8" s="3">
        <v>8</v>
      </c>
    </row>
    <row r="9" spans="1:4" x14ac:dyDescent="0.3">
      <c r="A9" s="3">
        <v>9</v>
      </c>
    </row>
    <row r="10" spans="1:4" x14ac:dyDescent="0.3">
      <c r="A10" s="3">
        <v>8</v>
      </c>
    </row>
    <row r="11" spans="1:4" x14ac:dyDescent="0.3">
      <c r="A11" s="3">
        <v>7</v>
      </c>
    </row>
    <row r="12" spans="1:4" x14ac:dyDescent="0.3">
      <c r="A12" s="3">
        <v>6</v>
      </c>
    </row>
    <row r="13" spans="1:4" x14ac:dyDescent="0.3">
      <c r="A13" s="3">
        <v>8</v>
      </c>
    </row>
    <row r="14" spans="1:4" x14ac:dyDescent="0.3">
      <c r="A14" s="3">
        <v>9</v>
      </c>
    </row>
    <row r="15" spans="1:4" x14ac:dyDescent="0.3">
      <c r="A15" s="3">
        <v>7</v>
      </c>
    </row>
    <row r="16" spans="1:4" x14ac:dyDescent="0.3">
      <c r="A16" s="3">
        <v>8</v>
      </c>
    </row>
    <row r="17" spans="1:1" x14ac:dyDescent="0.3">
      <c r="A17" s="3">
        <v>7</v>
      </c>
    </row>
    <row r="18" spans="1:1" x14ac:dyDescent="0.3">
      <c r="A18" s="3">
        <v>6</v>
      </c>
    </row>
    <row r="19" spans="1:1" x14ac:dyDescent="0.3">
      <c r="A19" s="3">
        <v>8</v>
      </c>
    </row>
    <row r="20" spans="1:1" x14ac:dyDescent="0.3">
      <c r="A20" s="3">
        <v>9</v>
      </c>
    </row>
    <row r="21" spans="1:1" x14ac:dyDescent="0.3">
      <c r="A21" s="3">
        <v>6</v>
      </c>
    </row>
    <row r="22" spans="1:1" x14ac:dyDescent="0.3">
      <c r="A22" s="3">
        <v>7</v>
      </c>
    </row>
    <row r="23" spans="1:1" x14ac:dyDescent="0.3">
      <c r="A23" s="3">
        <v>8</v>
      </c>
    </row>
    <row r="24" spans="1:1" x14ac:dyDescent="0.3">
      <c r="A24" s="3">
        <v>9</v>
      </c>
    </row>
    <row r="25" spans="1:1" x14ac:dyDescent="0.3">
      <c r="A25" s="3">
        <v>7</v>
      </c>
    </row>
    <row r="26" spans="1:1" x14ac:dyDescent="0.3">
      <c r="A26" s="3">
        <v>6</v>
      </c>
    </row>
    <row r="27" spans="1:1" x14ac:dyDescent="0.3">
      <c r="A27" s="3">
        <v>7</v>
      </c>
    </row>
    <row r="28" spans="1:1" x14ac:dyDescent="0.3">
      <c r="A28" s="3">
        <v>8</v>
      </c>
    </row>
    <row r="29" spans="1:1" x14ac:dyDescent="0.3">
      <c r="A29" s="3">
        <v>9</v>
      </c>
    </row>
    <row r="30" spans="1:1" x14ac:dyDescent="0.3">
      <c r="A30" s="3">
        <v>8</v>
      </c>
    </row>
    <row r="31" spans="1:1" x14ac:dyDescent="0.3">
      <c r="A31" s="3">
        <v>7</v>
      </c>
    </row>
    <row r="32" spans="1:1" x14ac:dyDescent="0.3">
      <c r="A32" s="3">
        <v>6</v>
      </c>
    </row>
    <row r="33" spans="1:1" x14ac:dyDescent="0.3">
      <c r="A33" s="3">
        <v>9</v>
      </c>
    </row>
    <row r="34" spans="1:1" x14ac:dyDescent="0.3">
      <c r="A34" s="3">
        <v>8</v>
      </c>
    </row>
    <row r="35" spans="1:1" x14ac:dyDescent="0.3">
      <c r="A35" s="3">
        <v>7</v>
      </c>
    </row>
    <row r="36" spans="1:1" x14ac:dyDescent="0.3">
      <c r="A36" s="3">
        <v>6</v>
      </c>
    </row>
    <row r="37" spans="1:1" x14ac:dyDescent="0.3">
      <c r="A37" s="3">
        <v>8</v>
      </c>
    </row>
    <row r="38" spans="1:1" x14ac:dyDescent="0.3">
      <c r="A38" s="3">
        <v>9</v>
      </c>
    </row>
    <row r="39" spans="1:1" x14ac:dyDescent="0.3">
      <c r="A39" s="3">
        <v>7</v>
      </c>
    </row>
    <row r="40" spans="1:1" x14ac:dyDescent="0.3">
      <c r="A40" s="3">
        <v>8</v>
      </c>
    </row>
    <row r="41" spans="1:1" x14ac:dyDescent="0.3">
      <c r="A41" s="3">
        <v>7</v>
      </c>
    </row>
    <row r="42" spans="1:1" x14ac:dyDescent="0.3">
      <c r="A42" s="3">
        <v>6</v>
      </c>
    </row>
    <row r="43" spans="1:1" x14ac:dyDescent="0.3">
      <c r="A43" s="3">
        <v>9</v>
      </c>
    </row>
    <row r="44" spans="1:1" x14ac:dyDescent="0.3">
      <c r="A44" s="3">
        <v>8</v>
      </c>
    </row>
    <row r="45" spans="1:1" x14ac:dyDescent="0.3">
      <c r="A45" s="3">
        <v>7</v>
      </c>
    </row>
    <row r="46" spans="1:1" x14ac:dyDescent="0.3">
      <c r="A46" s="3">
        <v>6</v>
      </c>
    </row>
    <row r="47" spans="1:1" x14ac:dyDescent="0.3">
      <c r="A47" s="3">
        <v>7</v>
      </c>
    </row>
    <row r="48" spans="1:1" x14ac:dyDescent="0.3">
      <c r="A48" s="3">
        <v>8</v>
      </c>
    </row>
    <row r="49" spans="1:1" x14ac:dyDescent="0.3">
      <c r="A49" s="3">
        <v>9</v>
      </c>
    </row>
    <row r="50" spans="1:1" x14ac:dyDescent="0.3">
      <c r="A50" s="3">
        <v>8</v>
      </c>
    </row>
    <row r="51" spans="1:1" x14ac:dyDescent="0.3">
      <c r="A51" s="3">
        <v>7</v>
      </c>
    </row>
    <row r="52" spans="1:1" x14ac:dyDescent="0.3">
      <c r="A52" s="3">
        <v>6</v>
      </c>
    </row>
  </sheetData>
  <mergeCells count="1"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DD56B-FBED-420A-897C-B7963238CB9D}">
  <dimension ref="A1:D102"/>
  <sheetViews>
    <sheetView zoomScale="160" zoomScaleNormal="160" workbookViewId="0">
      <selection activeCell="D14" sqref="D14"/>
    </sheetView>
  </sheetViews>
  <sheetFormatPr defaultRowHeight="14.4" x14ac:dyDescent="0.3"/>
  <cols>
    <col min="1" max="1" width="19.88671875" bestFit="1" customWidth="1"/>
    <col min="3" max="3" width="31.6640625" bestFit="1" customWidth="1"/>
  </cols>
  <sheetData>
    <row r="1" spans="1:4" x14ac:dyDescent="0.3">
      <c r="A1" s="4" t="s">
        <v>17</v>
      </c>
      <c r="C1" s="28" t="s">
        <v>18</v>
      </c>
      <c r="D1" s="28"/>
    </row>
    <row r="2" spans="1:4" x14ac:dyDescent="0.3">
      <c r="A2" s="11" t="s">
        <v>16</v>
      </c>
      <c r="C2" s="11" t="s">
        <v>27</v>
      </c>
      <c r="D2" s="3">
        <f>AVERAGE(A3:A102)</f>
        <v>16.739999999999998</v>
      </c>
    </row>
    <row r="3" spans="1:4" x14ac:dyDescent="0.3">
      <c r="A3" s="3">
        <v>10</v>
      </c>
      <c r="C3" s="11" t="s">
        <v>28</v>
      </c>
      <c r="D3" s="3">
        <f>MAX(A3:A102)-MIN(A3:A102)</f>
        <v>19</v>
      </c>
    </row>
    <row r="4" spans="1:4" x14ac:dyDescent="0.3">
      <c r="A4" s="3">
        <v>15</v>
      </c>
      <c r="C4" s="11" t="s">
        <v>79</v>
      </c>
      <c r="D4" s="10">
        <f>_xlfn.STDEV.S(A3:A102)</f>
        <v>4.1429506881014673</v>
      </c>
    </row>
    <row r="5" spans="1:4" x14ac:dyDescent="0.3">
      <c r="A5" s="3">
        <v>12</v>
      </c>
    </row>
    <row r="6" spans="1:4" x14ac:dyDescent="0.3">
      <c r="A6" s="3">
        <v>18</v>
      </c>
    </row>
    <row r="7" spans="1:4" x14ac:dyDescent="0.3">
      <c r="A7" s="3">
        <v>20</v>
      </c>
    </row>
    <row r="8" spans="1:4" x14ac:dyDescent="0.3">
      <c r="A8" s="3">
        <v>25</v>
      </c>
    </row>
    <row r="9" spans="1:4" x14ac:dyDescent="0.3">
      <c r="A9" s="3">
        <v>8</v>
      </c>
    </row>
    <row r="10" spans="1:4" x14ac:dyDescent="0.3">
      <c r="A10" s="3">
        <v>14</v>
      </c>
    </row>
    <row r="11" spans="1:4" x14ac:dyDescent="0.3">
      <c r="A11" s="3">
        <v>16</v>
      </c>
    </row>
    <row r="12" spans="1:4" x14ac:dyDescent="0.3">
      <c r="A12" s="3">
        <v>22</v>
      </c>
    </row>
    <row r="13" spans="1:4" x14ac:dyDescent="0.3">
      <c r="A13" s="3">
        <v>9</v>
      </c>
    </row>
    <row r="14" spans="1:4" x14ac:dyDescent="0.3">
      <c r="A14" s="3">
        <v>17</v>
      </c>
    </row>
    <row r="15" spans="1:4" x14ac:dyDescent="0.3">
      <c r="A15" s="3">
        <v>11</v>
      </c>
    </row>
    <row r="16" spans="1:4" x14ac:dyDescent="0.3">
      <c r="A16" s="3">
        <v>13</v>
      </c>
    </row>
    <row r="17" spans="1:1" x14ac:dyDescent="0.3">
      <c r="A17" s="3">
        <v>19</v>
      </c>
    </row>
    <row r="18" spans="1:1" x14ac:dyDescent="0.3">
      <c r="A18" s="3">
        <v>23</v>
      </c>
    </row>
    <row r="19" spans="1:1" x14ac:dyDescent="0.3">
      <c r="A19" s="3">
        <v>21</v>
      </c>
    </row>
    <row r="20" spans="1:1" x14ac:dyDescent="0.3">
      <c r="A20" s="3">
        <v>16</v>
      </c>
    </row>
    <row r="21" spans="1:1" x14ac:dyDescent="0.3">
      <c r="A21" s="3">
        <v>24</v>
      </c>
    </row>
    <row r="22" spans="1:1" x14ac:dyDescent="0.3">
      <c r="A22" s="3">
        <v>27</v>
      </c>
    </row>
    <row r="23" spans="1:1" x14ac:dyDescent="0.3">
      <c r="A23" s="3">
        <v>13</v>
      </c>
    </row>
    <row r="24" spans="1:1" x14ac:dyDescent="0.3">
      <c r="A24" s="3">
        <v>10</v>
      </c>
    </row>
    <row r="25" spans="1:1" x14ac:dyDescent="0.3">
      <c r="A25" s="3">
        <v>18</v>
      </c>
    </row>
    <row r="26" spans="1:1" x14ac:dyDescent="0.3">
      <c r="A26" s="3">
        <v>16</v>
      </c>
    </row>
    <row r="27" spans="1:1" x14ac:dyDescent="0.3">
      <c r="A27" s="3">
        <v>12</v>
      </c>
    </row>
    <row r="28" spans="1:1" x14ac:dyDescent="0.3">
      <c r="A28" s="3">
        <v>14</v>
      </c>
    </row>
    <row r="29" spans="1:1" x14ac:dyDescent="0.3">
      <c r="A29" s="3">
        <v>19</v>
      </c>
    </row>
    <row r="30" spans="1:1" x14ac:dyDescent="0.3">
      <c r="A30" s="3">
        <v>21</v>
      </c>
    </row>
    <row r="31" spans="1:1" x14ac:dyDescent="0.3">
      <c r="A31" s="3">
        <v>11</v>
      </c>
    </row>
    <row r="32" spans="1:1" x14ac:dyDescent="0.3">
      <c r="A32" s="3">
        <v>17</v>
      </c>
    </row>
    <row r="33" spans="1:1" x14ac:dyDescent="0.3">
      <c r="A33" s="3">
        <v>15</v>
      </c>
    </row>
    <row r="34" spans="1:1" x14ac:dyDescent="0.3">
      <c r="A34" s="3">
        <v>20</v>
      </c>
    </row>
    <row r="35" spans="1:1" x14ac:dyDescent="0.3">
      <c r="A35" s="3">
        <v>26</v>
      </c>
    </row>
    <row r="36" spans="1:1" x14ac:dyDescent="0.3">
      <c r="A36" s="3">
        <v>13</v>
      </c>
    </row>
    <row r="37" spans="1:1" x14ac:dyDescent="0.3">
      <c r="A37" s="3">
        <v>12</v>
      </c>
    </row>
    <row r="38" spans="1:1" x14ac:dyDescent="0.3">
      <c r="A38" s="3">
        <v>14</v>
      </c>
    </row>
    <row r="39" spans="1:1" x14ac:dyDescent="0.3">
      <c r="A39" s="3">
        <v>22</v>
      </c>
    </row>
    <row r="40" spans="1:1" x14ac:dyDescent="0.3">
      <c r="A40" s="3">
        <v>19</v>
      </c>
    </row>
    <row r="41" spans="1:1" x14ac:dyDescent="0.3">
      <c r="A41" s="3">
        <v>16</v>
      </c>
    </row>
    <row r="42" spans="1:1" x14ac:dyDescent="0.3">
      <c r="A42" s="3">
        <v>11</v>
      </c>
    </row>
    <row r="43" spans="1:1" x14ac:dyDescent="0.3">
      <c r="A43" s="3">
        <v>25</v>
      </c>
    </row>
    <row r="44" spans="1:1" x14ac:dyDescent="0.3">
      <c r="A44" s="3">
        <v>18</v>
      </c>
    </row>
    <row r="45" spans="1:1" x14ac:dyDescent="0.3">
      <c r="A45" s="3">
        <v>16</v>
      </c>
    </row>
    <row r="46" spans="1:1" x14ac:dyDescent="0.3">
      <c r="A46" s="3">
        <v>13</v>
      </c>
    </row>
    <row r="47" spans="1:1" x14ac:dyDescent="0.3">
      <c r="A47" s="3">
        <v>21</v>
      </c>
    </row>
    <row r="48" spans="1:1" x14ac:dyDescent="0.3">
      <c r="A48" s="3">
        <v>20</v>
      </c>
    </row>
    <row r="49" spans="1:1" x14ac:dyDescent="0.3">
      <c r="A49" s="3">
        <v>15</v>
      </c>
    </row>
    <row r="50" spans="1:1" x14ac:dyDescent="0.3">
      <c r="A50" s="3">
        <v>12</v>
      </c>
    </row>
    <row r="51" spans="1:1" x14ac:dyDescent="0.3">
      <c r="A51" s="3">
        <v>19</v>
      </c>
    </row>
    <row r="52" spans="1:1" x14ac:dyDescent="0.3">
      <c r="A52" s="3">
        <v>17</v>
      </c>
    </row>
    <row r="53" spans="1:1" x14ac:dyDescent="0.3">
      <c r="A53" s="3">
        <v>14</v>
      </c>
    </row>
    <row r="54" spans="1:1" x14ac:dyDescent="0.3">
      <c r="A54" s="3">
        <v>16</v>
      </c>
    </row>
    <row r="55" spans="1:1" x14ac:dyDescent="0.3">
      <c r="A55" s="3">
        <v>23</v>
      </c>
    </row>
    <row r="56" spans="1:1" x14ac:dyDescent="0.3">
      <c r="A56" s="3">
        <v>18</v>
      </c>
    </row>
    <row r="57" spans="1:1" x14ac:dyDescent="0.3">
      <c r="A57" s="3">
        <v>15</v>
      </c>
    </row>
    <row r="58" spans="1:1" x14ac:dyDescent="0.3">
      <c r="A58" s="3">
        <v>11</v>
      </c>
    </row>
    <row r="59" spans="1:1" x14ac:dyDescent="0.3">
      <c r="A59" s="3">
        <v>19</v>
      </c>
    </row>
    <row r="60" spans="1:1" x14ac:dyDescent="0.3">
      <c r="A60" s="3">
        <v>22</v>
      </c>
    </row>
    <row r="61" spans="1:1" x14ac:dyDescent="0.3">
      <c r="A61" s="3">
        <v>17</v>
      </c>
    </row>
    <row r="62" spans="1:1" x14ac:dyDescent="0.3">
      <c r="A62" s="3">
        <v>12</v>
      </c>
    </row>
    <row r="63" spans="1:1" x14ac:dyDescent="0.3">
      <c r="A63" s="3">
        <v>16</v>
      </c>
    </row>
    <row r="64" spans="1:1" x14ac:dyDescent="0.3">
      <c r="A64" s="3">
        <v>14</v>
      </c>
    </row>
    <row r="65" spans="1:1" x14ac:dyDescent="0.3">
      <c r="A65" s="3">
        <v>18</v>
      </c>
    </row>
    <row r="66" spans="1:1" x14ac:dyDescent="0.3">
      <c r="A66" s="3">
        <v>20</v>
      </c>
    </row>
    <row r="67" spans="1:1" x14ac:dyDescent="0.3">
      <c r="A67" s="3">
        <v>25</v>
      </c>
    </row>
    <row r="68" spans="1:1" x14ac:dyDescent="0.3">
      <c r="A68" s="3">
        <v>13</v>
      </c>
    </row>
    <row r="69" spans="1:1" x14ac:dyDescent="0.3">
      <c r="A69" s="3">
        <v>11</v>
      </c>
    </row>
    <row r="70" spans="1:1" x14ac:dyDescent="0.3">
      <c r="A70" s="3">
        <v>22</v>
      </c>
    </row>
    <row r="71" spans="1:1" x14ac:dyDescent="0.3">
      <c r="A71" s="3">
        <v>19</v>
      </c>
    </row>
    <row r="72" spans="1:1" x14ac:dyDescent="0.3">
      <c r="A72" s="3">
        <v>17</v>
      </c>
    </row>
    <row r="73" spans="1:1" x14ac:dyDescent="0.3">
      <c r="A73" s="3">
        <v>15</v>
      </c>
    </row>
    <row r="74" spans="1:1" x14ac:dyDescent="0.3">
      <c r="A74" s="3">
        <v>16</v>
      </c>
    </row>
    <row r="75" spans="1:1" x14ac:dyDescent="0.3">
      <c r="A75" s="3">
        <v>13</v>
      </c>
    </row>
    <row r="76" spans="1:1" x14ac:dyDescent="0.3">
      <c r="A76" s="3">
        <v>14</v>
      </c>
    </row>
    <row r="77" spans="1:1" x14ac:dyDescent="0.3">
      <c r="A77" s="3">
        <v>18</v>
      </c>
    </row>
    <row r="78" spans="1:1" x14ac:dyDescent="0.3">
      <c r="A78" s="3">
        <v>20</v>
      </c>
    </row>
    <row r="79" spans="1:1" x14ac:dyDescent="0.3">
      <c r="A79" s="3">
        <v>19</v>
      </c>
    </row>
    <row r="80" spans="1:1" x14ac:dyDescent="0.3">
      <c r="A80" s="3">
        <v>21</v>
      </c>
    </row>
    <row r="81" spans="1:1" x14ac:dyDescent="0.3">
      <c r="A81" s="3">
        <v>17</v>
      </c>
    </row>
    <row r="82" spans="1:1" x14ac:dyDescent="0.3">
      <c r="A82" s="3">
        <v>12</v>
      </c>
    </row>
    <row r="83" spans="1:1" x14ac:dyDescent="0.3">
      <c r="A83" s="3">
        <v>15</v>
      </c>
    </row>
    <row r="84" spans="1:1" x14ac:dyDescent="0.3">
      <c r="A84" s="3">
        <v>13</v>
      </c>
    </row>
    <row r="85" spans="1:1" x14ac:dyDescent="0.3">
      <c r="A85" s="3">
        <v>16</v>
      </c>
    </row>
    <row r="86" spans="1:1" x14ac:dyDescent="0.3">
      <c r="A86" s="3">
        <v>14</v>
      </c>
    </row>
    <row r="87" spans="1:1" x14ac:dyDescent="0.3">
      <c r="A87" s="3">
        <v>22</v>
      </c>
    </row>
    <row r="88" spans="1:1" x14ac:dyDescent="0.3">
      <c r="A88" s="3">
        <v>21</v>
      </c>
    </row>
    <row r="89" spans="1:1" x14ac:dyDescent="0.3">
      <c r="A89" s="3">
        <v>19</v>
      </c>
    </row>
    <row r="90" spans="1:1" x14ac:dyDescent="0.3">
      <c r="A90" s="3">
        <v>18</v>
      </c>
    </row>
    <row r="91" spans="1:1" x14ac:dyDescent="0.3">
      <c r="A91" s="3">
        <v>16</v>
      </c>
    </row>
    <row r="92" spans="1:1" x14ac:dyDescent="0.3">
      <c r="A92" s="3">
        <v>11</v>
      </c>
    </row>
    <row r="93" spans="1:1" x14ac:dyDescent="0.3">
      <c r="A93" s="3">
        <v>17</v>
      </c>
    </row>
    <row r="94" spans="1:1" x14ac:dyDescent="0.3">
      <c r="A94" s="3">
        <v>14</v>
      </c>
    </row>
    <row r="95" spans="1:1" x14ac:dyDescent="0.3">
      <c r="A95" s="3">
        <v>12</v>
      </c>
    </row>
    <row r="96" spans="1:1" x14ac:dyDescent="0.3">
      <c r="A96" s="3">
        <v>20</v>
      </c>
    </row>
    <row r="97" spans="1:1" x14ac:dyDescent="0.3">
      <c r="A97" s="3">
        <v>23</v>
      </c>
    </row>
    <row r="98" spans="1:1" x14ac:dyDescent="0.3">
      <c r="A98" s="3">
        <v>19</v>
      </c>
    </row>
    <row r="99" spans="1:1" x14ac:dyDescent="0.3">
      <c r="A99" s="3">
        <v>15</v>
      </c>
    </row>
    <row r="100" spans="1:1" x14ac:dyDescent="0.3">
      <c r="A100" s="3">
        <v>16</v>
      </c>
    </row>
    <row r="101" spans="1:1" x14ac:dyDescent="0.3">
      <c r="A101" s="3">
        <v>13</v>
      </c>
    </row>
    <row r="102" spans="1:1" x14ac:dyDescent="0.3">
      <c r="A102" s="3">
        <v>18</v>
      </c>
    </row>
  </sheetData>
  <mergeCells count="1"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43C4E-6999-4B98-A391-1750A043FD24}">
  <dimension ref="A1:L17"/>
  <sheetViews>
    <sheetView zoomScale="130" zoomScaleNormal="130" workbookViewId="0">
      <selection activeCell="I12" sqref="I12"/>
    </sheetView>
  </sheetViews>
  <sheetFormatPr defaultRowHeight="14.4" x14ac:dyDescent="0.3"/>
  <cols>
    <col min="7" max="7" width="32.5546875" bestFit="1" customWidth="1"/>
  </cols>
  <sheetData>
    <row r="1" spans="1:12" x14ac:dyDescent="0.3">
      <c r="A1" s="31" t="s">
        <v>25</v>
      </c>
      <c r="B1" s="31"/>
      <c r="C1" s="31"/>
      <c r="D1" s="31"/>
      <c r="E1" s="31"/>
      <c r="G1" s="28" t="s">
        <v>26</v>
      </c>
      <c r="H1" s="28"/>
      <c r="I1" s="28"/>
      <c r="J1" s="28"/>
      <c r="K1" s="28"/>
      <c r="L1" s="28"/>
    </row>
    <row r="2" spans="1:12" x14ac:dyDescent="0.3">
      <c r="A2" s="11" t="s">
        <v>19</v>
      </c>
      <c r="B2" s="11" t="s">
        <v>20</v>
      </c>
      <c r="C2" s="11" t="s">
        <v>21</v>
      </c>
      <c r="D2" s="11" t="s">
        <v>22</v>
      </c>
      <c r="E2" s="11" t="s">
        <v>23</v>
      </c>
      <c r="G2" s="11"/>
      <c r="H2" s="11" t="s">
        <v>19</v>
      </c>
      <c r="I2" s="11" t="s">
        <v>20</v>
      </c>
      <c r="J2" s="11" t="s">
        <v>21</v>
      </c>
      <c r="K2" s="11" t="s">
        <v>22</v>
      </c>
      <c r="L2" s="11" t="s">
        <v>23</v>
      </c>
    </row>
    <row r="3" spans="1:12" x14ac:dyDescent="0.3">
      <c r="A3" s="3">
        <v>30</v>
      </c>
      <c r="B3" s="3">
        <v>25</v>
      </c>
      <c r="C3" s="3">
        <v>22</v>
      </c>
      <c r="D3" s="3">
        <v>18</v>
      </c>
      <c r="E3" s="3">
        <v>35</v>
      </c>
      <c r="G3" s="11" t="s">
        <v>27</v>
      </c>
      <c r="H3" s="3">
        <f>AVERAGE(A3:A12)</f>
        <v>30.6</v>
      </c>
      <c r="I3" s="3">
        <f>AVERAGE(B3:B12)</f>
        <v>25.9</v>
      </c>
      <c r="J3" s="3">
        <f>AVERAGE(C3:C12)</f>
        <v>22.9</v>
      </c>
      <c r="K3" s="3">
        <f>AVERAGE(D3:D12)</f>
        <v>18.8</v>
      </c>
      <c r="L3" s="3">
        <f>AVERAGE(E3:E12)</f>
        <v>34.200000000000003</v>
      </c>
    </row>
    <row r="4" spans="1:12" x14ac:dyDescent="0.3">
      <c r="A4" s="3">
        <v>32</v>
      </c>
      <c r="B4" s="3">
        <v>27</v>
      </c>
      <c r="C4" s="3">
        <v>23</v>
      </c>
      <c r="D4" s="3">
        <v>17</v>
      </c>
      <c r="E4" s="3">
        <v>36</v>
      </c>
      <c r="G4" s="11" t="s">
        <v>28</v>
      </c>
      <c r="H4" s="3">
        <f>MAX(A3:A12)-MIN(A3:A12)</f>
        <v>5</v>
      </c>
      <c r="I4" s="3">
        <f>MAX(B3:B12)-MIN(B3:B12)</f>
        <v>5</v>
      </c>
      <c r="J4" s="3">
        <f>MAX(C3:C12)-MIN(C3:C12)</f>
        <v>5</v>
      </c>
      <c r="K4" s="3">
        <f>MAX(D3:D12)-MIN(D3:D12)</f>
        <v>4</v>
      </c>
      <c r="L4" s="3">
        <f>MAX(E3:E12)-MIN(E3:E12)</f>
        <v>4</v>
      </c>
    </row>
    <row r="5" spans="1:12" x14ac:dyDescent="0.3">
      <c r="A5" s="3">
        <v>33</v>
      </c>
      <c r="B5" s="3">
        <v>26</v>
      </c>
      <c r="C5" s="3">
        <v>20</v>
      </c>
      <c r="D5" s="3">
        <v>19</v>
      </c>
      <c r="E5" s="3">
        <v>34</v>
      </c>
      <c r="G5" s="11" t="s">
        <v>83</v>
      </c>
      <c r="H5" s="43">
        <f>_xlfn.VAR.S(A3:A12)</f>
        <v>2.2666666666666675</v>
      </c>
      <c r="I5" s="43">
        <f t="shared" ref="I5:L5" si="0">_xlfn.VAR.S(B3:B12)</f>
        <v>2.7666666666666675</v>
      </c>
      <c r="J5" s="43">
        <f t="shared" si="0"/>
        <v>2.7666666666666675</v>
      </c>
      <c r="K5" s="43">
        <f t="shared" si="0"/>
        <v>1.7333333333333332</v>
      </c>
      <c r="L5" s="43">
        <f t="shared" si="0"/>
        <v>1.7333333333333332</v>
      </c>
    </row>
    <row r="6" spans="1:12" x14ac:dyDescent="0.3">
      <c r="A6" s="3">
        <v>28</v>
      </c>
      <c r="B6" s="3">
        <v>23</v>
      </c>
      <c r="C6" s="3">
        <v>25</v>
      </c>
      <c r="D6" s="3">
        <v>20</v>
      </c>
      <c r="E6" s="3">
        <v>35</v>
      </c>
    </row>
    <row r="7" spans="1:12" x14ac:dyDescent="0.3">
      <c r="A7" s="3">
        <v>31</v>
      </c>
      <c r="B7" s="3">
        <v>28</v>
      </c>
      <c r="C7" s="3">
        <v>21</v>
      </c>
      <c r="D7" s="3">
        <v>21</v>
      </c>
      <c r="E7" s="3">
        <v>33</v>
      </c>
    </row>
    <row r="8" spans="1:12" x14ac:dyDescent="0.3">
      <c r="A8" s="3">
        <v>30</v>
      </c>
      <c r="B8" s="3">
        <v>24</v>
      </c>
      <c r="C8" s="3">
        <v>24</v>
      </c>
      <c r="D8" s="3">
        <v>18</v>
      </c>
      <c r="E8" s="3">
        <v>34</v>
      </c>
    </row>
    <row r="9" spans="1:12" x14ac:dyDescent="0.3">
      <c r="A9" s="3">
        <v>29</v>
      </c>
      <c r="B9" s="3">
        <v>26</v>
      </c>
      <c r="C9" s="3">
        <v>23</v>
      </c>
      <c r="D9" s="3">
        <v>19</v>
      </c>
      <c r="E9" s="3">
        <v>32</v>
      </c>
    </row>
    <row r="10" spans="1:12" x14ac:dyDescent="0.3">
      <c r="A10" s="3">
        <v>30</v>
      </c>
      <c r="B10" s="3">
        <v>25</v>
      </c>
      <c r="C10" s="3">
        <v>22</v>
      </c>
      <c r="D10" s="3">
        <v>17</v>
      </c>
      <c r="E10" s="3">
        <v>33</v>
      </c>
    </row>
    <row r="11" spans="1:12" x14ac:dyDescent="0.3">
      <c r="A11" s="3">
        <v>32</v>
      </c>
      <c r="B11" s="3">
        <v>27</v>
      </c>
      <c r="C11" s="3">
        <v>25</v>
      </c>
      <c r="D11" s="3">
        <v>20</v>
      </c>
      <c r="E11" s="3">
        <v>36</v>
      </c>
    </row>
    <row r="12" spans="1:12" x14ac:dyDescent="0.3">
      <c r="A12" s="3">
        <v>31</v>
      </c>
      <c r="B12" s="3">
        <v>28</v>
      </c>
      <c r="C12" s="3">
        <v>24</v>
      </c>
      <c r="D12" s="3">
        <v>19</v>
      </c>
      <c r="E12" s="3">
        <v>34</v>
      </c>
    </row>
    <row r="17" spans="4:4" x14ac:dyDescent="0.3">
      <c r="D17" t="s">
        <v>24</v>
      </c>
    </row>
  </sheetData>
  <mergeCells count="2">
    <mergeCell ref="A1:E1"/>
    <mergeCell ref="G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5FE6-D539-4675-BA4F-99CD6A52A7D6}">
  <dimension ref="A1:G102"/>
  <sheetViews>
    <sheetView zoomScale="145" zoomScaleNormal="145" workbookViewId="0">
      <selection activeCell="F9" sqref="F9"/>
    </sheetView>
  </sheetViews>
  <sheetFormatPr defaultRowHeight="14.4" x14ac:dyDescent="0.3"/>
  <cols>
    <col min="4" max="4" width="9.44140625" bestFit="1" customWidth="1"/>
    <col min="6" max="6" width="31.6640625" bestFit="1" customWidth="1"/>
  </cols>
  <sheetData>
    <row r="1" spans="1:7" x14ac:dyDescent="0.3">
      <c r="A1" s="4" t="s">
        <v>30</v>
      </c>
      <c r="C1" s="28" t="s">
        <v>31</v>
      </c>
      <c r="D1" s="28"/>
      <c r="E1" s="28"/>
      <c r="F1" s="28"/>
      <c r="G1" s="28"/>
    </row>
    <row r="2" spans="1:7" x14ac:dyDescent="0.3">
      <c r="A2" s="11" t="s">
        <v>29</v>
      </c>
      <c r="C2" s="44" t="s">
        <v>84</v>
      </c>
      <c r="D2" s="45"/>
      <c r="E2" s="1"/>
      <c r="F2" s="11" t="s">
        <v>32</v>
      </c>
      <c r="G2" s="12">
        <f>MODE(A3:A102)</f>
        <v>31</v>
      </c>
    </row>
    <row r="3" spans="1:7" x14ac:dyDescent="0.3">
      <c r="A3" s="3">
        <v>28</v>
      </c>
      <c r="C3" s="11" t="s">
        <v>38</v>
      </c>
      <c r="D3" s="11" t="s">
        <v>37</v>
      </c>
      <c r="E3" s="1"/>
      <c r="F3" s="11" t="s">
        <v>33</v>
      </c>
      <c r="G3" s="3">
        <f>MEDIAN(A3:A102)</f>
        <v>35</v>
      </c>
    </row>
    <row r="4" spans="1:7" x14ac:dyDescent="0.3">
      <c r="A4" s="3">
        <v>32</v>
      </c>
      <c r="C4" s="3">
        <v>27</v>
      </c>
      <c r="D4" s="3">
        <f>COUNTIF($A$3:$A$102,C4)</f>
        <v>3</v>
      </c>
      <c r="E4" s="1"/>
      <c r="F4" s="11" t="s">
        <v>4</v>
      </c>
      <c r="G4" s="3">
        <f>MAX(A3:A102)-MIN(A3:A102)</f>
        <v>18</v>
      </c>
    </row>
    <row r="5" spans="1:7" x14ac:dyDescent="0.3">
      <c r="A5" s="3">
        <v>35</v>
      </c>
      <c r="C5" s="3">
        <v>28</v>
      </c>
      <c r="D5" s="3">
        <f t="shared" ref="D5:D22" si="0">COUNTIF($A$3:$A$102,C5)</f>
        <v>5</v>
      </c>
      <c r="E5" s="1"/>
      <c r="F5" s="1"/>
      <c r="G5" s="1"/>
    </row>
    <row r="6" spans="1:7" x14ac:dyDescent="0.3">
      <c r="A6" s="3">
        <v>40</v>
      </c>
      <c r="C6" s="3">
        <v>29</v>
      </c>
      <c r="D6" s="3">
        <f t="shared" si="0"/>
        <v>7</v>
      </c>
      <c r="E6" s="1"/>
      <c r="F6" s="1"/>
      <c r="G6" s="1"/>
    </row>
    <row r="7" spans="1:7" x14ac:dyDescent="0.3">
      <c r="A7" s="3">
        <v>42</v>
      </c>
      <c r="C7" s="3">
        <v>30</v>
      </c>
      <c r="D7" s="3">
        <f t="shared" si="0"/>
        <v>6</v>
      </c>
      <c r="E7" s="1"/>
      <c r="F7" s="1"/>
      <c r="G7" s="1"/>
    </row>
    <row r="8" spans="1:7" x14ac:dyDescent="0.3">
      <c r="A8" s="3">
        <v>28</v>
      </c>
      <c r="C8" s="3">
        <v>31</v>
      </c>
      <c r="D8" s="3">
        <f t="shared" si="0"/>
        <v>10</v>
      </c>
      <c r="E8" s="1"/>
      <c r="F8" s="1"/>
      <c r="G8" s="1"/>
    </row>
    <row r="9" spans="1:7" x14ac:dyDescent="0.3">
      <c r="A9" s="3">
        <v>33</v>
      </c>
      <c r="C9" s="3">
        <v>32</v>
      </c>
      <c r="D9" s="3">
        <f t="shared" si="0"/>
        <v>5</v>
      </c>
      <c r="E9" s="1"/>
      <c r="F9" s="1"/>
      <c r="G9" s="1"/>
    </row>
    <row r="10" spans="1:7" x14ac:dyDescent="0.3">
      <c r="A10" s="3">
        <v>38</v>
      </c>
      <c r="C10" s="3">
        <v>33</v>
      </c>
      <c r="D10" s="3">
        <f t="shared" si="0"/>
        <v>7</v>
      </c>
      <c r="E10" s="1"/>
      <c r="F10" s="1"/>
      <c r="G10" s="1"/>
    </row>
    <row r="11" spans="1:7" x14ac:dyDescent="0.3">
      <c r="A11" s="3">
        <v>30</v>
      </c>
      <c r="C11" s="3">
        <v>34</v>
      </c>
      <c r="D11" s="3">
        <f t="shared" si="0"/>
        <v>3</v>
      </c>
      <c r="E11" s="1"/>
      <c r="F11" s="1"/>
      <c r="G11" s="1"/>
    </row>
    <row r="12" spans="1:7" x14ac:dyDescent="0.3">
      <c r="A12" s="3">
        <v>41</v>
      </c>
      <c r="C12" s="3">
        <v>35</v>
      </c>
      <c r="D12" s="3">
        <f t="shared" si="0"/>
        <v>9</v>
      </c>
      <c r="E12" s="1"/>
      <c r="F12" s="1"/>
      <c r="G12" s="1"/>
    </row>
    <row r="13" spans="1:7" x14ac:dyDescent="0.3">
      <c r="A13" s="3">
        <v>37</v>
      </c>
      <c r="C13" s="3">
        <v>36</v>
      </c>
      <c r="D13" s="3">
        <f t="shared" si="0"/>
        <v>7</v>
      </c>
      <c r="E13" s="1"/>
      <c r="F13" s="1"/>
      <c r="G13" s="1"/>
    </row>
    <row r="14" spans="1:7" x14ac:dyDescent="0.3">
      <c r="A14" s="3">
        <v>31</v>
      </c>
      <c r="C14" s="3">
        <v>37</v>
      </c>
      <c r="D14" s="3">
        <f t="shared" si="0"/>
        <v>5</v>
      </c>
      <c r="E14" s="1"/>
      <c r="F14" s="1"/>
      <c r="G14" s="1"/>
    </row>
    <row r="15" spans="1:7" x14ac:dyDescent="0.3">
      <c r="A15" s="3">
        <v>34</v>
      </c>
      <c r="C15" s="3">
        <v>38</v>
      </c>
      <c r="D15" s="3">
        <f t="shared" si="0"/>
        <v>6</v>
      </c>
      <c r="E15" s="1"/>
      <c r="F15" s="1"/>
      <c r="G15" s="1"/>
    </row>
    <row r="16" spans="1:7" x14ac:dyDescent="0.3">
      <c r="A16" s="3">
        <v>29</v>
      </c>
      <c r="C16" s="3">
        <v>39</v>
      </c>
      <c r="D16" s="3">
        <f t="shared" si="0"/>
        <v>7</v>
      </c>
      <c r="E16" s="1"/>
      <c r="F16" s="1"/>
      <c r="G16" s="1"/>
    </row>
    <row r="17" spans="1:7" x14ac:dyDescent="0.3">
      <c r="A17" s="3">
        <v>36</v>
      </c>
      <c r="C17" s="3">
        <v>40</v>
      </c>
      <c r="D17" s="3">
        <f t="shared" si="0"/>
        <v>6</v>
      </c>
      <c r="E17" s="1"/>
      <c r="F17" s="1"/>
      <c r="G17" s="1"/>
    </row>
    <row r="18" spans="1:7" x14ac:dyDescent="0.3">
      <c r="A18" s="3">
        <v>43</v>
      </c>
      <c r="C18" s="3">
        <v>41</v>
      </c>
      <c r="D18" s="3">
        <f t="shared" si="0"/>
        <v>4</v>
      </c>
      <c r="E18" s="1"/>
      <c r="F18" s="1"/>
      <c r="G18" s="1"/>
    </row>
    <row r="19" spans="1:7" x14ac:dyDescent="0.3">
      <c r="A19" s="3">
        <v>39</v>
      </c>
      <c r="C19" s="3">
        <v>42</v>
      </c>
      <c r="D19" s="3">
        <f t="shared" si="0"/>
        <v>2</v>
      </c>
      <c r="E19" s="1"/>
      <c r="F19" s="1"/>
      <c r="G19" s="1"/>
    </row>
    <row r="20" spans="1:7" x14ac:dyDescent="0.3">
      <c r="A20" s="3">
        <v>27</v>
      </c>
      <c r="C20" s="3">
        <v>43</v>
      </c>
      <c r="D20" s="3">
        <f t="shared" si="0"/>
        <v>3</v>
      </c>
      <c r="E20" s="1"/>
      <c r="F20" s="1"/>
      <c r="G20" s="1"/>
    </row>
    <row r="21" spans="1:7" x14ac:dyDescent="0.3">
      <c r="A21" s="3">
        <v>35</v>
      </c>
      <c r="C21" s="3">
        <v>44</v>
      </c>
      <c r="D21" s="3">
        <f t="shared" si="0"/>
        <v>3</v>
      </c>
      <c r="E21" s="1"/>
      <c r="F21" s="1"/>
      <c r="G21" s="1"/>
    </row>
    <row r="22" spans="1:7" x14ac:dyDescent="0.3">
      <c r="A22" s="3">
        <v>31</v>
      </c>
      <c r="C22" s="3">
        <v>45</v>
      </c>
      <c r="D22" s="3">
        <f t="shared" si="0"/>
        <v>2</v>
      </c>
    </row>
    <row r="23" spans="1:7" x14ac:dyDescent="0.3">
      <c r="A23" s="3">
        <v>39</v>
      </c>
    </row>
    <row r="24" spans="1:7" x14ac:dyDescent="0.3">
      <c r="A24" s="3">
        <v>45</v>
      </c>
    </row>
    <row r="25" spans="1:7" x14ac:dyDescent="0.3">
      <c r="A25" s="3">
        <v>29</v>
      </c>
    </row>
    <row r="26" spans="1:7" x14ac:dyDescent="0.3">
      <c r="A26" s="3">
        <v>33</v>
      </c>
    </row>
    <row r="27" spans="1:7" x14ac:dyDescent="0.3">
      <c r="A27" s="3">
        <v>37</v>
      </c>
    </row>
    <row r="28" spans="1:7" x14ac:dyDescent="0.3">
      <c r="A28" s="3">
        <v>40</v>
      </c>
    </row>
    <row r="29" spans="1:7" x14ac:dyDescent="0.3">
      <c r="A29" s="3">
        <v>36</v>
      </c>
    </row>
    <row r="30" spans="1:7" x14ac:dyDescent="0.3">
      <c r="A30" s="3">
        <v>29</v>
      </c>
    </row>
    <row r="31" spans="1:7" x14ac:dyDescent="0.3">
      <c r="A31" s="3">
        <v>31</v>
      </c>
    </row>
    <row r="32" spans="1:7" x14ac:dyDescent="0.3">
      <c r="A32" s="3">
        <v>38</v>
      </c>
    </row>
    <row r="33" spans="1:1" x14ac:dyDescent="0.3">
      <c r="A33" s="3">
        <v>35</v>
      </c>
    </row>
    <row r="34" spans="1:1" x14ac:dyDescent="0.3">
      <c r="A34" s="3">
        <v>44</v>
      </c>
    </row>
    <row r="35" spans="1:1" x14ac:dyDescent="0.3">
      <c r="A35" s="3">
        <v>32</v>
      </c>
    </row>
    <row r="36" spans="1:1" x14ac:dyDescent="0.3">
      <c r="A36" s="3">
        <v>39</v>
      </c>
    </row>
    <row r="37" spans="1:1" x14ac:dyDescent="0.3">
      <c r="A37" s="3">
        <v>36</v>
      </c>
    </row>
    <row r="38" spans="1:1" x14ac:dyDescent="0.3">
      <c r="A38" s="3">
        <v>30</v>
      </c>
    </row>
    <row r="39" spans="1:1" x14ac:dyDescent="0.3">
      <c r="A39" s="3">
        <v>33</v>
      </c>
    </row>
    <row r="40" spans="1:1" x14ac:dyDescent="0.3">
      <c r="A40" s="3">
        <v>28</v>
      </c>
    </row>
    <row r="41" spans="1:1" x14ac:dyDescent="0.3">
      <c r="A41" s="3">
        <v>41</v>
      </c>
    </row>
    <row r="42" spans="1:1" x14ac:dyDescent="0.3">
      <c r="A42" s="3">
        <v>35</v>
      </c>
    </row>
    <row r="43" spans="1:1" x14ac:dyDescent="0.3">
      <c r="A43" s="3">
        <v>31</v>
      </c>
    </row>
    <row r="44" spans="1:1" x14ac:dyDescent="0.3">
      <c r="A44" s="3">
        <v>37</v>
      </c>
    </row>
    <row r="45" spans="1:1" x14ac:dyDescent="0.3">
      <c r="A45" s="3">
        <v>42</v>
      </c>
    </row>
    <row r="46" spans="1:1" x14ac:dyDescent="0.3">
      <c r="A46" s="3">
        <v>29</v>
      </c>
    </row>
    <row r="47" spans="1:1" x14ac:dyDescent="0.3">
      <c r="A47" s="3">
        <v>34</v>
      </c>
    </row>
    <row r="48" spans="1:1" x14ac:dyDescent="0.3">
      <c r="A48" s="3">
        <v>40</v>
      </c>
    </row>
    <row r="49" spans="1:1" x14ac:dyDescent="0.3">
      <c r="A49" s="3">
        <v>31</v>
      </c>
    </row>
    <row r="50" spans="1:1" x14ac:dyDescent="0.3">
      <c r="A50" s="3">
        <v>33</v>
      </c>
    </row>
    <row r="51" spans="1:1" x14ac:dyDescent="0.3">
      <c r="A51" s="3">
        <v>38</v>
      </c>
    </row>
    <row r="52" spans="1:1" x14ac:dyDescent="0.3">
      <c r="A52" s="3">
        <v>36</v>
      </c>
    </row>
    <row r="53" spans="1:1" x14ac:dyDescent="0.3">
      <c r="A53" s="3">
        <v>39</v>
      </c>
    </row>
    <row r="54" spans="1:1" x14ac:dyDescent="0.3">
      <c r="A54" s="3">
        <v>27</v>
      </c>
    </row>
    <row r="55" spans="1:1" x14ac:dyDescent="0.3">
      <c r="A55" s="3">
        <v>35</v>
      </c>
    </row>
    <row r="56" spans="1:1" x14ac:dyDescent="0.3">
      <c r="A56" s="3">
        <v>30</v>
      </c>
    </row>
    <row r="57" spans="1:1" x14ac:dyDescent="0.3">
      <c r="A57" s="3">
        <v>43</v>
      </c>
    </row>
    <row r="58" spans="1:1" x14ac:dyDescent="0.3">
      <c r="A58" s="3">
        <v>29</v>
      </c>
    </row>
    <row r="59" spans="1:1" x14ac:dyDescent="0.3">
      <c r="A59" s="3">
        <v>32</v>
      </c>
    </row>
    <row r="60" spans="1:1" x14ac:dyDescent="0.3">
      <c r="A60" s="3">
        <v>36</v>
      </c>
    </row>
    <row r="61" spans="1:1" x14ac:dyDescent="0.3">
      <c r="A61" s="3">
        <v>31</v>
      </c>
    </row>
    <row r="62" spans="1:1" x14ac:dyDescent="0.3">
      <c r="A62" s="3">
        <v>40</v>
      </c>
    </row>
    <row r="63" spans="1:1" x14ac:dyDescent="0.3">
      <c r="A63" s="3">
        <v>38</v>
      </c>
    </row>
    <row r="64" spans="1:1" x14ac:dyDescent="0.3">
      <c r="A64" s="3">
        <v>44</v>
      </c>
    </row>
    <row r="65" spans="1:1" x14ac:dyDescent="0.3">
      <c r="A65" s="3">
        <v>37</v>
      </c>
    </row>
    <row r="66" spans="1:1" x14ac:dyDescent="0.3">
      <c r="A66" s="3">
        <v>33</v>
      </c>
    </row>
    <row r="67" spans="1:1" x14ac:dyDescent="0.3">
      <c r="A67" s="3">
        <v>35</v>
      </c>
    </row>
    <row r="68" spans="1:1" x14ac:dyDescent="0.3">
      <c r="A68" s="3">
        <v>41</v>
      </c>
    </row>
    <row r="69" spans="1:1" x14ac:dyDescent="0.3">
      <c r="A69" s="3">
        <v>30</v>
      </c>
    </row>
    <row r="70" spans="1:1" x14ac:dyDescent="0.3">
      <c r="A70" s="3">
        <v>31</v>
      </c>
    </row>
    <row r="71" spans="1:1" x14ac:dyDescent="0.3">
      <c r="A71" s="3">
        <v>39</v>
      </c>
    </row>
    <row r="72" spans="1:1" x14ac:dyDescent="0.3">
      <c r="A72" s="3">
        <v>28</v>
      </c>
    </row>
    <row r="73" spans="1:1" x14ac:dyDescent="0.3">
      <c r="A73" s="3">
        <v>45</v>
      </c>
    </row>
    <row r="74" spans="1:1" x14ac:dyDescent="0.3">
      <c r="A74" s="3">
        <v>29</v>
      </c>
    </row>
    <row r="75" spans="1:1" x14ac:dyDescent="0.3">
      <c r="A75" s="3">
        <v>33</v>
      </c>
    </row>
    <row r="76" spans="1:1" x14ac:dyDescent="0.3">
      <c r="A76" s="3">
        <v>38</v>
      </c>
    </row>
    <row r="77" spans="1:1" x14ac:dyDescent="0.3">
      <c r="A77" s="3">
        <v>34</v>
      </c>
    </row>
    <row r="78" spans="1:1" x14ac:dyDescent="0.3">
      <c r="A78" s="3">
        <v>32</v>
      </c>
    </row>
    <row r="79" spans="1:1" x14ac:dyDescent="0.3">
      <c r="A79" s="3">
        <v>35</v>
      </c>
    </row>
    <row r="80" spans="1:1" x14ac:dyDescent="0.3">
      <c r="A80" s="3">
        <v>31</v>
      </c>
    </row>
    <row r="81" spans="1:1" x14ac:dyDescent="0.3">
      <c r="A81" s="3">
        <v>40</v>
      </c>
    </row>
    <row r="82" spans="1:1" x14ac:dyDescent="0.3">
      <c r="A82" s="3">
        <v>36</v>
      </c>
    </row>
    <row r="83" spans="1:1" x14ac:dyDescent="0.3">
      <c r="A83" s="3">
        <v>39</v>
      </c>
    </row>
    <row r="84" spans="1:1" x14ac:dyDescent="0.3">
      <c r="A84" s="3">
        <v>27</v>
      </c>
    </row>
    <row r="85" spans="1:1" x14ac:dyDescent="0.3">
      <c r="A85" s="3">
        <v>35</v>
      </c>
    </row>
    <row r="86" spans="1:1" x14ac:dyDescent="0.3">
      <c r="A86" s="3">
        <v>30</v>
      </c>
    </row>
    <row r="87" spans="1:1" x14ac:dyDescent="0.3">
      <c r="A87" s="3">
        <v>43</v>
      </c>
    </row>
    <row r="88" spans="1:1" x14ac:dyDescent="0.3">
      <c r="A88" s="3">
        <v>29</v>
      </c>
    </row>
    <row r="89" spans="1:1" x14ac:dyDescent="0.3">
      <c r="A89" s="3">
        <v>32</v>
      </c>
    </row>
    <row r="90" spans="1:1" x14ac:dyDescent="0.3">
      <c r="A90" s="3">
        <v>36</v>
      </c>
    </row>
    <row r="91" spans="1:1" x14ac:dyDescent="0.3">
      <c r="A91" s="3">
        <v>31</v>
      </c>
    </row>
    <row r="92" spans="1:1" x14ac:dyDescent="0.3">
      <c r="A92" s="3">
        <v>40</v>
      </c>
    </row>
    <row r="93" spans="1:1" x14ac:dyDescent="0.3">
      <c r="A93" s="3">
        <v>38</v>
      </c>
    </row>
    <row r="94" spans="1:1" x14ac:dyDescent="0.3">
      <c r="A94" s="3">
        <v>44</v>
      </c>
    </row>
    <row r="95" spans="1:1" x14ac:dyDescent="0.3">
      <c r="A95" s="3">
        <v>37</v>
      </c>
    </row>
    <row r="96" spans="1:1" x14ac:dyDescent="0.3">
      <c r="A96" s="3">
        <v>33</v>
      </c>
    </row>
    <row r="97" spans="1:1" x14ac:dyDescent="0.3">
      <c r="A97" s="3">
        <v>35</v>
      </c>
    </row>
    <row r="98" spans="1:1" x14ac:dyDescent="0.3">
      <c r="A98" s="3">
        <v>41</v>
      </c>
    </row>
    <row r="99" spans="1:1" x14ac:dyDescent="0.3">
      <c r="A99" s="3">
        <v>30</v>
      </c>
    </row>
    <row r="100" spans="1:1" x14ac:dyDescent="0.3">
      <c r="A100" s="3">
        <v>31</v>
      </c>
    </row>
    <row r="101" spans="1:1" x14ac:dyDescent="0.3">
      <c r="A101" s="3">
        <v>39</v>
      </c>
    </row>
    <row r="102" spans="1:1" x14ac:dyDescent="0.3">
      <c r="A102" s="3">
        <v>28</v>
      </c>
    </row>
  </sheetData>
  <sortState xmlns:xlrd2="http://schemas.microsoft.com/office/spreadsheetml/2017/richdata2" ref="C4:D22">
    <sortCondition ref="C4:C22"/>
  </sortState>
  <mergeCells count="2">
    <mergeCell ref="C1:G1"/>
    <mergeCell ref="C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8A36-0701-4F0B-A522-5FF1B60F2ABA}">
  <dimension ref="A1:G53"/>
  <sheetViews>
    <sheetView zoomScale="130" zoomScaleNormal="130" workbookViewId="0">
      <selection activeCell="F17" sqref="F17"/>
    </sheetView>
  </sheetViews>
  <sheetFormatPr defaultRowHeight="14.4" x14ac:dyDescent="0.3"/>
  <cols>
    <col min="1" max="1" width="26.109375" bestFit="1" customWidth="1"/>
    <col min="3" max="3" width="26.109375" bestFit="1" customWidth="1"/>
    <col min="4" max="4" width="26.109375" customWidth="1"/>
    <col min="6" max="6" width="19.44140625" bestFit="1" customWidth="1"/>
  </cols>
  <sheetData>
    <row r="1" spans="1:7" x14ac:dyDescent="0.3">
      <c r="A1" s="4" t="s">
        <v>35</v>
      </c>
      <c r="C1" s="28" t="s">
        <v>39</v>
      </c>
      <c r="D1" s="28"/>
      <c r="E1" s="28"/>
      <c r="F1" s="28"/>
      <c r="G1" s="28"/>
    </row>
    <row r="2" spans="1:7" x14ac:dyDescent="0.3">
      <c r="A2" s="11" t="s">
        <v>34</v>
      </c>
      <c r="C2" s="44" t="s">
        <v>85</v>
      </c>
      <c r="D2" s="45"/>
      <c r="F2" s="13" t="s">
        <v>32</v>
      </c>
      <c r="G2" s="12">
        <f>MODE(A3:A52)</f>
        <v>40</v>
      </c>
    </row>
    <row r="3" spans="1:7" x14ac:dyDescent="0.3">
      <c r="A3" s="3">
        <v>56</v>
      </c>
      <c r="C3" s="13" t="s">
        <v>34</v>
      </c>
      <c r="D3" s="13" t="s">
        <v>37</v>
      </c>
      <c r="F3" s="11" t="s">
        <v>33</v>
      </c>
      <c r="G3" s="3">
        <f>MEDIAN(A3:A52)</f>
        <v>50</v>
      </c>
    </row>
    <row r="4" spans="1:7" x14ac:dyDescent="0.3">
      <c r="A4" s="3">
        <v>40</v>
      </c>
      <c r="C4" s="3">
        <v>28</v>
      </c>
      <c r="D4" s="3">
        <f>COUNTIF($A$3:$A$52,C4)</f>
        <v>1</v>
      </c>
      <c r="F4" s="11" t="s">
        <v>36</v>
      </c>
      <c r="G4" s="3">
        <f>_xlfn.QUARTILE.INC(A3:A52, 3) - _xlfn.QUARTILE.INC(A3:A52, 1)</f>
        <v>15.75</v>
      </c>
    </row>
    <row r="5" spans="1:7" x14ac:dyDescent="0.3">
      <c r="A5" s="3">
        <v>28</v>
      </c>
      <c r="C5" s="3">
        <v>35</v>
      </c>
      <c r="D5" s="3">
        <f t="shared" ref="D5:D53" si="0">COUNTIF($A$3:$A$52,C5)</f>
        <v>1</v>
      </c>
    </row>
    <row r="6" spans="1:7" x14ac:dyDescent="0.3">
      <c r="A6" s="3">
        <v>73</v>
      </c>
      <c r="C6" s="3">
        <v>36</v>
      </c>
      <c r="D6" s="3">
        <f t="shared" si="0"/>
        <v>1</v>
      </c>
    </row>
    <row r="7" spans="1:7" x14ac:dyDescent="0.3">
      <c r="A7" s="3">
        <v>52</v>
      </c>
      <c r="C7" s="3">
        <v>38</v>
      </c>
      <c r="D7" s="3">
        <f t="shared" si="0"/>
        <v>1</v>
      </c>
    </row>
    <row r="8" spans="1:7" x14ac:dyDescent="0.3">
      <c r="A8" s="3">
        <v>61</v>
      </c>
      <c r="C8" s="3">
        <v>39</v>
      </c>
      <c r="D8" s="3">
        <f t="shared" si="0"/>
        <v>2</v>
      </c>
    </row>
    <row r="9" spans="1:7" x14ac:dyDescent="0.3">
      <c r="A9" s="3">
        <v>35</v>
      </c>
      <c r="C9" s="3">
        <v>39</v>
      </c>
      <c r="D9" s="3">
        <f t="shared" si="0"/>
        <v>2</v>
      </c>
    </row>
    <row r="10" spans="1:7" x14ac:dyDescent="0.3">
      <c r="A10" s="3">
        <v>40</v>
      </c>
      <c r="C10" s="3">
        <v>40</v>
      </c>
      <c r="D10" s="3">
        <f t="shared" si="0"/>
        <v>3</v>
      </c>
    </row>
    <row r="11" spans="1:7" x14ac:dyDescent="0.3">
      <c r="A11" s="3">
        <v>47</v>
      </c>
      <c r="C11" s="3">
        <v>40</v>
      </c>
      <c r="D11" s="3">
        <f t="shared" si="0"/>
        <v>3</v>
      </c>
    </row>
    <row r="12" spans="1:7" x14ac:dyDescent="0.3">
      <c r="A12" s="3">
        <v>65</v>
      </c>
      <c r="C12" s="3">
        <v>40</v>
      </c>
      <c r="D12" s="3">
        <f t="shared" si="0"/>
        <v>3</v>
      </c>
    </row>
    <row r="13" spans="1:7" x14ac:dyDescent="0.3">
      <c r="A13" s="3">
        <v>52</v>
      </c>
      <c r="C13" s="3">
        <v>41</v>
      </c>
      <c r="D13" s="3">
        <f t="shared" si="0"/>
        <v>2</v>
      </c>
    </row>
    <row r="14" spans="1:7" x14ac:dyDescent="0.3">
      <c r="A14" s="3">
        <v>44</v>
      </c>
      <c r="C14" s="3">
        <v>41</v>
      </c>
      <c r="D14" s="3">
        <f t="shared" si="0"/>
        <v>2</v>
      </c>
    </row>
    <row r="15" spans="1:7" x14ac:dyDescent="0.3">
      <c r="A15" s="3">
        <v>38</v>
      </c>
      <c r="C15" s="3">
        <v>42</v>
      </c>
      <c r="D15" s="3">
        <f t="shared" si="0"/>
        <v>2</v>
      </c>
    </row>
    <row r="16" spans="1:7" x14ac:dyDescent="0.3">
      <c r="A16" s="3">
        <v>60</v>
      </c>
      <c r="C16" s="3">
        <v>42</v>
      </c>
      <c r="D16" s="3">
        <f t="shared" si="0"/>
        <v>2</v>
      </c>
    </row>
    <row r="17" spans="1:4" x14ac:dyDescent="0.3">
      <c r="A17" s="3">
        <v>56</v>
      </c>
      <c r="C17" s="3">
        <v>43</v>
      </c>
      <c r="D17" s="3">
        <f t="shared" si="0"/>
        <v>1</v>
      </c>
    </row>
    <row r="18" spans="1:4" x14ac:dyDescent="0.3">
      <c r="A18" s="3">
        <v>40</v>
      </c>
      <c r="C18" s="3">
        <v>44</v>
      </c>
      <c r="D18" s="3">
        <f t="shared" si="0"/>
        <v>1</v>
      </c>
    </row>
    <row r="19" spans="1:4" x14ac:dyDescent="0.3">
      <c r="A19" s="3">
        <v>36</v>
      </c>
      <c r="C19" s="3">
        <v>45</v>
      </c>
      <c r="D19" s="3">
        <f t="shared" si="0"/>
        <v>2</v>
      </c>
    </row>
    <row r="20" spans="1:4" x14ac:dyDescent="0.3">
      <c r="A20" s="3">
        <v>49</v>
      </c>
      <c r="C20" s="3">
        <v>45</v>
      </c>
      <c r="D20" s="3">
        <f t="shared" si="0"/>
        <v>2</v>
      </c>
    </row>
    <row r="21" spans="1:4" x14ac:dyDescent="0.3">
      <c r="A21" s="3">
        <v>68</v>
      </c>
      <c r="C21" s="3">
        <v>47</v>
      </c>
      <c r="D21" s="3">
        <f t="shared" si="0"/>
        <v>3</v>
      </c>
    </row>
    <row r="22" spans="1:4" x14ac:dyDescent="0.3">
      <c r="A22" s="3">
        <v>57</v>
      </c>
      <c r="C22" s="3">
        <v>47</v>
      </c>
      <c r="D22" s="3">
        <f t="shared" si="0"/>
        <v>3</v>
      </c>
    </row>
    <row r="23" spans="1:4" x14ac:dyDescent="0.3">
      <c r="A23" s="3">
        <v>52</v>
      </c>
      <c r="C23" s="3">
        <v>47</v>
      </c>
      <c r="D23" s="3">
        <f t="shared" si="0"/>
        <v>3</v>
      </c>
    </row>
    <row r="24" spans="1:4" x14ac:dyDescent="0.3">
      <c r="A24" s="3">
        <v>63</v>
      </c>
      <c r="C24" s="3">
        <v>48</v>
      </c>
      <c r="D24" s="3">
        <f t="shared" si="0"/>
        <v>2</v>
      </c>
    </row>
    <row r="25" spans="1:4" x14ac:dyDescent="0.3">
      <c r="A25" s="3">
        <v>41</v>
      </c>
      <c r="C25" s="3">
        <v>48</v>
      </c>
      <c r="D25" s="3">
        <f t="shared" si="0"/>
        <v>2</v>
      </c>
    </row>
    <row r="26" spans="1:4" x14ac:dyDescent="0.3">
      <c r="A26" s="3">
        <v>48</v>
      </c>
      <c r="C26" s="3">
        <v>49</v>
      </c>
      <c r="D26" s="3">
        <f t="shared" si="0"/>
        <v>3</v>
      </c>
    </row>
    <row r="27" spans="1:4" x14ac:dyDescent="0.3">
      <c r="A27" s="3">
        <v>55</v>
      </c>
      <c r="C27" s="3">
        <v>49</v>
      </c>
      <c r="D27" s="3">
        <f t="shared" si="0"/>
        <v>3</v>
      </c>
    </row>
    <row r="28" spans="1:4" x14ac:dyDescent="0.3">
      <c r="A28" s="3">
        <v>42</v>
      </c>
      <c r="C28" s="3">
        <v>49</v>
      </c>
      <c r="D28" s="3">
        <f t="shared" si="0"/>
        <v>3</v>
      </c>
    </row>
    <row r="29" spans="1:4" x14ac:dyDescent="0.3">
      <c r="A29" s="3">
        <v>39</v>
      </c>
      <c r="C29" s="3">
        <v>51</v>
      </c>
      <c r="D29" s="3">
        <f t="shared" si="0"/>
        <v>2</v>
      </c>
    </row>
    <row r="30" spans="1:4" x14ac:dyDescent="0.3">
      <c r="A30" s="3">
        <v>58</v>
      </c>
      <c r="C30" s="3">
        <v>51</v>
      </c>
      <c r="D30" s="3">
        <f t="shared" si="0"/>
        <v>2</v>
      </c>
    </row>
    <row r="31" spans="1:4" x14ac:dyDescent="0.3">
      <c r="A31" s="3">
        <v>62</v>
      </c>
      <c r="C31" s="3">
        <v>52</v>
      </c>
      <c r="D31" s="3">
        <f t="shared" si="0"/>
        <v>3</v>
      </c>
    </row>
    <row r="32" spans="1:4" x14ac:dyDescent="0.3">
      <c r="A32" s="3">
        <v>49</v>
      </c>
      <c r="C32" s="3">
        <v>52</v>
      </c>
      <c r="D32" s="3">
        <f t="shared" si="0"/>
        <v>3</v>
      </c>
    </row>
    <row r="33" spans="1:4" x14ac:dyDescent="0.3">
      <c r="A33" s="3">
        <v>59</v>
      </c>
      <c r="C33" s="3">
        <v>52</v>
      </c>
      <c r="D33" s="3">
        <f t="shared" si="0"/>
        <v>3</v>
      </c>
    </row>
    <row r="34" spans="1:4" x14ac:dyDescent="0.3">
      <c r="A34" s="3">
        <v>45</v>
      </c>
      <c r="C34" s="3">
        <v>55</v>
      </c>
      <c r="D34" s="3">
        <f t="shared" si="0"/>
        <v>2</v>
      </c>
    </row>
    <row r="35" spans="1:4" x14ac:dyDescent="0.3">
      <c r="A35" s="3">
        <v>47</v>
      </c>
      <c r="C35" s="3">
        <v>55</v>
      </c>
      <c r="D35" s="3">
        <f t="shared" si="0"/>
        <v>2</v>
      </c>
    </row>
    <row r="36" spans="1:4" x14ac:dyDescent="0.3">
      <c r="A36" s="3">
        <v>51</v>
      </c>
      <c r="C36" s="3">
        <v>56</v>
      </c>
      <c r="D36" s="3">
        <f t="shared" si="0"/>
        <v>2</v>
      </c>
    </row>
    <row r="37" spans="1:4" x14ac:dyDescent="0.3">
      <c r="A37" s="3">
        <v>65</v>
      </c>
      <c r="C37" s="3">
        <v>56</v>
      </c>
      <c r="D37" s="3">
        <f t="shared" si="0"/>
        <v>2</v>
      </c>
    </row>
    <row r="38" spans="1:4" x14ac:dyDescent="0.3">
      <c r="A38" s="3">
        <v>41</v>
      </c>
      <c r="C38" s="3">
        <v>57</v>
      </c>
      <c r="D38" s="3">
        <f t="shared" si="0"/>
        <v>1</v>
      </c>
    </row>
    <row r="39" spans="1:4" x14ac:dyDescent="0.3">
      <c r="A39" s="3">
        <v>48</v>
      </c>
      <c r="C39" s="3">
        <v>58</v>
      </c>
      <c r="D39" s="3">
        <f t="shared" si="0"/>
        <v>3</v>
      </c>
    </row>
    <row r="40" spans="1:4" x14ac:dyDescent="0.3">
      <c r="A40" s="3">
        <v>55</v>
      </c>
      <c r="C40" s="3">
        <v>58</v>
      </c>
      <c r="D40" s="3">
        <f t="shared" si="0"/>
        <v>3</v>
      </c>
    </row>
    <row r="41" spans="1:4" x14ac:dyDescent="0.3">
      <c r="A41" s="3">
        <v>42</v>
      </c>
      <c r="C41" s="3">
        <v>58</v>
      </c>
      <c r="D41" s="3">
        <f t="shared" si="0"/>
        <v>3</v>
      </c>
    </row>
    <row r="42" spans="1:4" x14ac:dyDescent="0.3">
      <c r="A42" s="3">
        <v>39</v>
      </c>
      <c r="C42" s="3">
        <v>59</v>
      </c>
      <c r="D42" s="3">
        <f t="shared" si="0"/>
        <v>2</v>
      </c>
    </row>
    <row r="43" spans="1:4" x14ac:dyDescent="0.3">
      <c r="A43" s="3">
        <v>58</v>
      </c>
      <c r="C43" s="3">
        <v>59</v>
      </c>
      <c r="D43" s="3">
        <f t="shared" si="0"/>
        <v>2</v>
      </c>
    </row>
    <row r="44" spans="1:4" x14ac:dyDescent="0.3">
      <c r="A44" s="3">
        <v>62</v>
      </c>
      <c r="C44" s="3">
        <v>60</v>
      </c>
      <c r="D44" s="3">
        <f t="shared" si="0"/>
        <v>1</v>
      </c>
    </row>
    <row r="45" spans="1:4" x14ac:dyDescent="0.3">
      <c r="A45" s="3">
        <v>49</v>
      </c>
      <c r="C45" s="3">
        <v>61</v>
      </c>
      <c r="D45" s="3">
        <f t="shared" si="0"/>
        <v>1</v>
      </c>
    </row>
    <row r="46" spans="1:4" x14ac:dyDescent="0.3">
      <c r="A46" s="3">
        <v>59</v>
      </c>
      <c r="C46" s="3">
        <v>62</v>
      </c>
      <c r="D46" s="3">
        <f t="shared" si="0"/>
        <v>2</v>
      </c>
    </row>
    <row r="47" spans="1:4" x14ac:dyDescent="0.3">
      <c r="A47" s="3">
        <v>45</v>
      </c>
      <c r="C47" s="3">
        <v>62</v>
      </c>
      <c r="D47" s="3">
        <f t="shared" si="0"/>
        <v>2</v>
      </c>
    </row>
    <row r="48" spans="1:4" x14ac:dyDescent="0.3">
      <c r="A48" s="3">
        <v>47</v>
      </c>
      <c r="C48" s="3">
        <v>63</v>
      </c>
      <c r="D48" s="3">
        <f t="shared" si="0"/>
        <v>1</v>
      </c>
    </row>
    <row r="49" spans="1:4" x14ac:dyDescent="0.3">
      <c r="A49" s="3">
        <v>51</v>
      </c>
      <c r="C49" s="3">
        <v>65</v>
      </c>
      <c r="D49" s="3">
        <f t="shared" si="0"/>
        <v>3</v>
      </c>
    </row>
    <row r="50" spans="1:4" x14ac:dyDescent="0.3">
      <c r="A50" s="3">
        <v>65</v>
      </c>
      <c r="C50" s="3">
        <v>65</v>
      </c>
      <c r="D50" s="3">
        <f t="shared" si="0"/>
        <v>3</v>
      </c>
    </row>
    <row r="51" spans="1:4" x14ac:dyDescent="0.3">
      <c r="A51" s="3">
        <v>43</v>
      </c>
      <c r="C51" s="3">
        <v>65</v>
      </c>
      <c r="D51" s="3">
        <f t="shared" si="0"/>
        <v>3</v>
      </c>
    </row>
    <row r="52" spans="1:4" x14ac:dyDescent="0.3">
      <c r="A52" s="3">
        <v>58</v>
      </c>
      <c r="C52" s="3">
        <v>68</v>
      </c>
      <c r="D52" s="3">
        <f t="shared" si="0"/>
        <v>1</v>
      </c>
    </row>
    <row r="53" spans="1:4" x14ac:dyDescent="0.3">
      <c r="C53" s="3">
        <v>73</v>
      </c>
      <c r="D53" s="3">
        <f t="shared" si="0"/>
        <v>1</v>
      </c>
    </row>
  </sheetData>
  <sortState xmlns:xlrd2="http://schemas.microsoft.com/office/spreadsheetml/2017/richdata2" ref="C4:C53">
    <sortCondition ref="C4:C53"/>
  </sortState>
  <mergeCells count="2">
    <mergeCell ref="C1:G1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2015-06-05T18:17:20Z</dcterms:created>
  <dcterms:modified xsi:type="dcterms:W3CDTF">2025-07-25T16:56:51Z</dcterms:modified>
</cp:coreProperties>
</file>