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501TGA\Downloads\"/>
    </mc:Choice>
  </mc:AlternateContent>
  <xr:revisionPtr revIDLastSave="0" documentId="13_ncr:1_{CB7D3D28-779A-4FCB-9803-47A008788F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t" sheetId="6" r:id="rId1"/>
    <sheet name="expect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D11" i="6"/>
  <c r="E10" i="6"/>
  <c r="E12" i="6" s="1"/>
  <c r="D10" i="6"/>
  <c r="D12" i="6" s="1"/>
  <c r="E9" i="6"/>
  <c r="D9" i="6"/>
  <c r="J2" i="7"/>
  <c r="C8" i="6"/>
  <c r="D8" i="6"/>
  <c r="E8" i="6"/>
  <c r="F3" i="6"/>
  <c r="G3" i="6"/>
  <c r="F4" i="6"/>
  <c r="G4" i="6"/>
  <c r="F5" i="6"/>
  <c r="G5" i="6"/>
  <c r="F6" i="6"/>
  <c r="G6" i="6"/>
  <c r="F7" i="6"/>
  <c r="G7" i="6"/>
  <c r="G2" i="6"/>
  <c r="F2" i="6"/>
  <c r="E10" i="7"/>
  <c r="E12" i="7" s="1"/>
  <c r="D10" i="7"/>
  <c r="D12" i="7" s="1"/>
  <c r="G7" i="7"/>
  <c r="F7" i="7"/>
  <c r="G6" i="7"/>
  <c r="F6" i="7"/>
  <c r="G5" i="7"/>
  <c r="F5" i="7"/>
  <c r="G4" i="7"/>
  <c r="F4" i="7"/>
  <c r="G3" i="7"/>
  <c r="F3" i="7"/>
  <c r="G2" i="7"/>
  <c r="F2" i="7"/>
  <c r="E11" i="7"/>
  <c r="D11" i="7"/>
  <c r="E9" i="7"/>
  <c r="D9" i="7"/>
  <c r="E8" i="7"/>
  <c r="D8" i="7"/>
  <c r="C8" i="7"/>
  <c r="B7" i="7"/>
  <c r="B6" i="7"/>
  <c r="B5" i="7"/>
  <c r="B4" i="7"/>
  <c r="B3" i="7"/>
  <c r="B2" i="7"/>
  <c r="B7" i="6"/>
  <c r="B6" i="6"/>
  <c r="B5" i="6"/>
  <c r="B4" i="6"/>
  <c r="B3" i="6"/>
  <c r="B2" i="6"/>
  <c r="B8" i="6" s="1"/>
  <c r="F8" i="6" l="1"/>
  <c r="G8" i="6"/>
  <c r="I7" i="6" s="1"/>
  <c r="K7" i="6" s="1"/>
  <c r="I3" i="6"/>
  <c r="K3" i="6" s="1"/>
  <c r="I4" i="6"/>
  <c r="K4" i="6" s="1"/>
  <c r="I5" i="6"/>
  <c r="K5" i="6" s="1"/>
  <c r="I6" i="6"/>
  <c r="K6" i="6" s="1"/>
  <c r="H4" i="6"/>
  <c r="H2" i="6"/>
  <c r="H6" i="6"/>
  <c r="H3" i="6"/>
  <c r="H5" i="6"/>
  <c r="H7" i="6"/>
  <c r="F8" i="7"/>
  <c r="G8" i="7"/>
  <c r="B8" i="7"/>
  <c r="I2" i="6" l="1"/>
  <c r="K2" i="6" s="1"/>
  <c r="L2" i="6"/>
  <c r="J2" i="6"/>
  <c r="L7" i="6"/>
  <c r="J7" i="6"/>
  <c r="J3" i="6"/>
  <c r="L3" i="6"/>
  <c r="J6" i="6"/>
  <c r="L6" i="6"/>
  <c r="K8" i="6"/>
  <c r="K11" i="6" s="1"/>
  <c r="L5" i="6"/>
  <c r="J5" i="6"/>
  <c r="L4" i="6"/>
  <c r="J4" i="6"/>
  <c r="H5" i="7"/>
  <c r="H4" i="7"/>
  <c r="H3" i="7"/>
  <c r="H7" i="7"/>
  <c r="H6" i="7"/>
  <c r="H2" i="7"/>
  <c r="I5" i="7"/>
  <c r="K5" i="7" s="1"/>
  <c r="I4" i="7"/>
  <c r="K4" i="7" s="1"/>
  <c r="I3" i="7"/>
  <c r="K3" i="7" s="1"/>
  <c r="I7" i="7"/>
  <c r="K7" i="7" s="1"/>
  <c r="I6" i="7"/>
  <c r="K6" i="7" s="1"/>
  <c r="I2" i="7"/>
  <c r="K2" i="7" s="1"/>
  <c r="J8" i="6" l="1"/>
  <c r="J11" i="6" s="1"/>
  <c r="L8" i="6"/>
  <c r="L13" i="6" s="1"/>
  <c r="K8" i="7"/>
  <c r="L4" i="7"/>
  <c r="J4" i="7"/>
  <c r="L2" i="7"/>
  <c r="J6" i="7"/>
  <c r="L6" i="7"/>
  <c r="J7" i="7"/>
  <c r="L7" i="7"/>
  <c r="L3" i="7"/>
  <c r="J3" i="7"/>
  <c r="J5" i="7"/>
  <c r="L5" i="7"/>
  <c r="J8" i="7" l="1"/>
  <c r="L8" i="7"/>
  <c r="K12" i="7"/>
  <c r="K11" i="7"/>
  <c r="J12" i="7" l="1"/>
  <c r="J11" i="7"/>
  <c r="L13" i="7" s="1"/>
</calcChain>
</file>

<file path=xl/sharedStrings.xml><?xml version="1.0" encoding="utf-8"?>
<sst xmlns="http://schemas.openxmlformats.org/spreadsheetml/2006/main" count="66" uniqueCount="58">
  <si>
    <t>state</t>
    <phoneticPr fontId="1" type="noConversion"/>
  </si>
  <si>
    <t>X</t>
    <phoneticPr fontId="1" type="noConversion"/>
  </si>
  <si>
    <t>Y</t>
    <phoneticPr fontId="1" type="noConversion"/>
  </si>
  <si>
    <t>prob1</t>
    <phoneticPr fontId="1" type="noConversion"/>
  </si>
  <si>
    <t>prob2</t>
    <phoneticPr fontId="1" type="noConversion"/>
  </si>
  <si>
    <t>average</t>
    <phoneticPr fontId="1" type="noConversion"/>
  </si>
  <si>
    <t>variance</t>
    <phoneticPr fontId="1" type="noConversion"/>
  </si>
  <si>
    <t>sum</t>
    <phoneticPr fontId="1" type="noConversion"/>
  </si>
  <si>
    <t>stdev</t>
    <phoneticPr fontId="1" type="noConversion"/>
  </si>
  <si>
    <t>var.Y</t>
    <phoneticPr fontId="1" type="noConversion"/>
  </si>
  <si>
    <t>var.X</t>
    <phoneticPr fontId="1" type="noConversion"/>
  </si>
  <si>
    <t>dev.X</t>
    <phoneticPr fontId="1" type="noConversion"/>
  </si>
  <si>
    <t>dev.Y</t>
    <phoneticPr fontId="1" type="noConversion"/>
  </si>
  <si>
    <t>cov.XY</t>
    <phoneticPr fontId="1" type="noConversion"/>
  </si>
  <si>
    <t>confirm</t>
    <phoneticPr fontId="1" type="noConversion"/>
  </si>
  <si>
    <t>corr.coef</t>
    <phoneticPr fontId="1" type="noConversion"/>
  </si>
  <si>
    <t>주사위 확률</t>
    <phoneticPr fontId="1" type="noConversion"/>
  </si>
  <si>
    <t>VAR.P =&gt; POPULATION 모집단 (n으로 나눈 것)</t>
    <phoneticPr fontId="1" type="noConversion"/>
  </si>
  <si>
    <t xml:space="preserve">VAR.S =&gt; SAMPLE 표본 집단 (n-1로 나눈 것) </t>
    <phoneticPr fontId="1" type="noConversion"/>
  </si>
  <si>
    <t>STDEV(표준편차)도 마찬가지</t>
    <phoneticPr fontId="1" type="noConversion"/>
  </si>
  <si>
    <t>X는 주사위의 눈, Y는 눈 마다 부여한 값</t>
    <phoneticPr fontId="1" type="noConversion"/>
  </si>
  <si>
    <t>prob2는 찌그러진 주사위</t>
    <phoneticPr fontId="1" type="noConversion"/>
  </si>
  <si>
    <t>p.X</t>
    <phoneticPr fontId="1" type="noConversion"/>
  </si>
  <si>
    <t>p.Y</t>
    <phoneticPr fontId="1" type="noConversion"/>
  </si>
  <si>
    <t>p.X (확률(prob2)*X)</t>
    <phoneticPr fontId="1" type="noConversion"/>
  </si>
  <si>
    <t>prob2*X</t>
    <phoneticPr fontId="1" type="noConversion"/>
  </si>
  <si>
    <t>prob2*Y</t>
    <phoneticPr fontId="1" type="noConversion"/>
  </si>
  <si>
    <t>확률 SUM하면 EXP(기댓값)</t>
    <phoneticPr fontId="1" type="noConversion"/>
  </si>
  <si>
    <t>SUM</t>
    <phoneticPr fontId="1" type="noConversion"/>
  </si>
  <si>
    <t>DEV(X)</t>
    <phoneticPr fontId="1" type="noConversion"/>
  </si>
  <si>
    <t>DEV(Y)</t>
    <phoneticPr fontId="1" type="noConversion"/>
  </si>
  <si>
    <t>찌그러진 주사위가 분산이 더 작다</t>
    <phoneticPr fontId="1" type="noConversion"/>
  </si>
  <si>
    <t>1, 6 (끝값)이 많이 나올 수록 분산이 커지고 적게 나올수록 분산이 작아짐</t>
    <phoneticPr fontId="1" type="noConversion"/>
  </si>
  <si>
    <t>VAR(X)</t>
    <phoneticPr fontId="1" type="noConversion"/>
  </si>
  <si>
    <t>VAR(Y)</t>
    <phoneticPr fontId="1" type="noConversion"/>
  </si>
  <si>
    <t>cov(공분산) = X편차*Y편차*확률</t>
    <phoneticPr fontId="1" type="noConversion"/>
  </si>
  <si>
    <t>COV</t>
    <phoneticPr fontId="1" type="noConversion"/>
  </si>
  <si>
    <t>기댓값은 확률가중평균 = 확률곱끼리의 덧셈</t>
    <phoneticPr fontId="1" type="noConversion"/>
  </si>
  <si>
    <t>표준편차 = 분산의 제곱근</t>
    <phoneticPr fontId="1" type="noConversion"/>
  </si>
  <si>
    <t>분산이 작다 = 변동성이 작다 = Risk가 작다 = 중간값이 많이 나온다</t>
    <phoneticPr fontId="1" type="noConversion"/>
  </si>
  <si>
    <t>공분산 = 공변동 = 얼마나 "같이" 움직이는가 =&gt; 편차의 부호</t>
    <phoneticPr fontId="1" type="noConversion"/>
  </si>
  <si>
    <t>부호는 의미가 있으나 값은 표준화 시켜줘야 의미가 있다.</t>
    <phoneticPr fontId="1" type="noConversion"/>
  </si>
  <si>
    <t>공분산 = 두 편차 곱의 기댓값</t>
    <phoneticPr fontId="1" type="noConversion"/>
  </si>
  <si>
    <t>편차의 부호가 같으면 같이 움직이는 것, 다르면 반대로 움직이는 것</t>
    <phoneticPr fontId="1" type="noConversion"/>
  </si>
  <si>
    <t>0에 가까울수록 상관관계가 작다 = 따로 움직인다</t>
    <phoneticPr fontId="1" type="noConversion"/>
  </si>
  <si>
    <t>1에 가까울수록 상관관계가 크다 = 같이 움직인다</t>
    <phoneticPr fontId="1" type="noConversion"/>
  </si>
  <si>
    <t>AVG</t>
    <phoneticPr fontId="1" type="noConversion"/>
  </si>
  <si>
    <t>VAR</t>
    <phoneticPr fontId="1" type="noConversion"/>
  </si>
  <si>
    <t>STD</t>
    <phoneticPr fontId="1" type="noConversion"/>
  </si>
  <si>
    <t>VAR^1/2</t>
    <phoneticPr fontId="1" type="noConversion"/>
  </si>
  <si>
    <t>CORR.COEF</t>
    <phoneticPr fontId="1" type="noConversion"/>
  </si>
  <si>
    <t>분산 = 편차 제곱의 기댓값</t>
    <phoneticPr fontId="1" type="noConversion"/>
  </si>
  <si>
    <t>기댓값 = 확률 곱의 합</t>
    <phoneticPr fontId="1" type="noConversion"/>
  </si>
  <si>
    <t>dev(편차) = 실측값 - 평균(기댓값) = 평균(기댓값)으로부터 떨어진 정도</t>
    <phoneticPr fontId="1" type="noConversion"/>
  </si>
  <si>
    <t>상관계수 = 공분산/표준편차의 곱</t>
    <phoneticPr fontId="1" type="noConversion"/>
  </si>
  <si>
    <t>상관관계를 표준화시켜서 보여주는 값, 0~1 사이의 값을 가짐</t>
    <phoneticPr fontId="1" type="noConversion"/>
  </si>
  <si>
    <t>편차 = 실측값 - 기댓값</t>
    <phoneticPr fontId="1" type="noConversion"/>
  </si>
  <si>
    <t>상관계수 = 공분산 / 두 편차 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</si>
</sst>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0"/>
    <numFmt numFmtId="178" formatCode="0.0_ "/>
    <numFmt numFmtId="18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6" borderId="1" applyNumberFormat="0" applyFont="0" applyAlignment="0" applyProtection="0">
      <alignment vertical="center"/>
    </xf>
  </cellStyleXfs>
  <cellXfs count="29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7" fontId="0" fillId="2" borderId="0" xfId="0" applyNumberFormat="1" applyFill="1"/>
    <xf numFmtId="0" fontId="0" fillId="6" borderId="2" xfId="4" applyFont="1" applyBorder="1" applyAlignment="1">
      <alignment horizontal="left" vertical="top"/>
    </xf>
    <xf numFmtId="0" fontId="0" fillId="6" borderId="3" xfId="4" applyFont="1" applyBorder="1" applyAlignment="1">
      <alignment horizontal="left" vertical="top"/>
    </xf>
    <xf numFmtId="0" fontId="0" fillId="6" borderId="4" xfId="4" applyFont="1" applyBorder="1" applyAlignment="1">
      <alignment horizontal="left" vertical="top"/>
    </xf>
    <xf numFmtId="0" fontId="0" fillId="6" borderId="2" xfId="4" applyFont="1" applyBorder="1" applyAlignment="1">
      <alignment horizontal="left" vertical="top"/>
    </xf>
    <xf numFmtId="0" fontId="0" fillId="6" borderId="3" xfId="4" applyFont="1" applyBorder="1" applyAlignment="1">
      <alignment horizontal="left" vertical="top"/>
    </xf>
    <xf numFmtId="0" fontId="0" fillId="6" borderId="4" xfId="4" applyFont="1" applyBorder="1" applyAlignment="1">
      <alignment horizontal="left" vertical="top"/>
    </xf>
    <xf numFmtId="0" fontId="6" fillId="6" borderId="2" xfId="4" applyFont="1" applyBorder="1" applyAlignment="1">
      <alignment horizontal="left" vertical="top"/>
    </xf>
    <xf numFmtId="0" fontId="7" fillId="6" borderId="3" xfId="4" applyFont="1" applyBorder="1" applyAlignment="1">
      <alignment horizontal="left" vertical="top"/>
    </xf>
    <xf numFmtId="0" fontId="7" fillId="6" borderId="4" xfId="4" applyFont="1" applyBorder="1" applyAlignment="1">
      <alignment horizontal="left" vertical="top"/>
    </xf>
    <xf numFmtId="0" fontId="6" fillId="6" borderId="2" xfId="4" applyFont="1" applyBorder="1" applyAlignment="1">
      <alignment horizontal="left" vertical="top"/>
    </xf>
    <xf numFmtId="0" fontId="7" fillId="6" borderId="3" xfId="4" applyFont="1" applyBorder="1" applyAlignment="1">
      <alignment horizontal="left" vertical="top"/>
    </xf>
    <xf numFmtId="0" fontId="7" fillId="6" borderId="4" xfId="4" applyFont="1" applyBorder="1" applyAlignment="1">
      <alignment horizontal="left" vertical="top"/>
    </xf>
    <xf numFmtId="176" fontId="3" fillId="3" borderId="0" xfId="1" applyNumberFormat="1" applyAlignment="1"/>
    <xf numFmtId="0" fontId="3" fillId="3" borderId="0" xfId="1" applyAlignment="1"/>
    <xf numFmtId="0" fontId="4" fillId="4" borderId="0" xfId="2" applyAlignment="1"/>
    <xf numFmtId="176" fontId="5" fillId="5" borderId="0" xfId="3" applyNumberFormat="1" applyAlignment="1"/>
    <xf numFmtId="0" fontId="5" fillId="5" borderId="0" xfId="3" applyAlignment="1"/>
    <xf numFmtId="176" fontId="4" fillId="4" borderId="0" xfId="2" applyNumberFormat="1" applyAlignment="1"/>
    <xf numFmtId="177" fontId="5" fillId="5" borderId="0" xfId="3" applyNumberFormat="1" applyAlignment="1"/>
    <xf numFmtId="186" fontId="0" fillId="0" borderId="0" xfId="0" applyNumberFormat="1"/>
    <xf numFmtId="0" fontId="8" fillId="6" borderId="2" xfId="4" applyFont="1" applyBorder="1" applyAlignment="1">
      <alignment horizontal="left" vertical="top"/>
    </xf>
    <xf numFmtId="0" fontId="9" fillId="6" borderId="2" xfId="4" applyFont="1" applyBorder="1" applyAlignment="1">
      <alignment horizontal="left" vertical="top"/>
    </xf>
    <xf numFmtId="0" fontId="9" fillId="6" borderId="3" xfId="4" applyFont="1" applyBorder="1" applyAlignment="1">
      <alignment horizontal="left" vertical="top"/>
    </xf>
    <xf numFmtId="0" fontId="9" fillId="6" borderId="4" xfId="4" applyFont="1" applyBorder="1" applyAlignment="1">
      <alignment horizontal="left" vertical="top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66E3-A63F-47C5-96F5-CB8CEB57D158}">
  <dimension ref="A1:N13"/>
  <sheetViews>
    <sheetView tabSelected="1" workbookViewId="0">
      <selection activeCell="P21" sqref="P21"/>
    </sheetView>
  </sheetViews>
  <sheetFormatPr defaultRowHeight="16.5" x14ac:dyDescent="0.3"/>
  <cols>
    <col min="2" max="2" width="9.875" bestFit="1" customWidth="1"/>
    <col min="14" max="14" width="28.375" customWidth="1"/>
  </cols>
  <sheetData>
    <row r="1" spans="1:14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25</v>
      </c>
      <c r="G1" t="s">
        <v>26</v>
      </c>
      <c r="H1" t="s">
        <v>29</v>
      </c>
      <c r="I1" t="s">
        <v>30</v>
      </c>
      <c r="J1" t="s">
        <v>33</v>
      </c>
      <c r="K1" t="s">
        <v>34</v>
      </c>
      <c r="L1" t="s">
        <v>36</v>
      </c>
    </row>
    <row r="2" spans="1:14" x14ac:dyDescent="0.3">
      <c r="A2">
        <v>1</v>
      </c>
      <c r="B2" s="1">
        <f>1/6</f>
        <v>0.16666666666666666</v>
      </c>
      <c r="C2">
        <v>0.1</v>
      </c>
      <c r="D2">
        <v>1</v>
      </c>
      <c r="E2">
        <v>-1</v>
      </c>
      <c r="F2" s="24">
        <f>$C2*D2</f>
        <v>0.1</v>
      </c>
      <c r="G2" s="24">
        <f>$C2*E2</f>
        <v>-0.1</v>
      </c>
      <c r="H2" s="24">
        <f>D2-F$8</f>
        <v>-2.6</v>
      </c>
      <c r="I2" s="24">
        <f>E2-G$8</f>
        <v>-3</v>
      </c>
      <c r="J2" s="2">
        <f>H2^2*$C2</f>
        <v>0.67600000000000016</v>
      </c>
      <c r="K2" s="2">
        <f>I2^2*$C2</f>
        <v>0.9</v>
      </c>
      <c r="L2" s="2">
        <f>H2*I2*C2</f>
        <v>0.78000000000000014</v>
      </c>
    </row>
    <row r="3" spans="1:14" x14ac:dyDescent="0.3">
      <c r="A3">
        <v>2</v>
      </c>
      <c r="B3" s="1">
        <f t="shared" ref="B3:B7" si="0">1/6</f>
        <v>0.16666666666666666</v>
      </c>
      <c r="C3">
        <v>0.2</v>
      </c>
      <c r="D3">
        <v>2</v>
      </c>
      <c r="E3">
        <v>-2</v>
      </c>
      <c r="F3" s="24">
        <f t="shared" ref="F3:F7" si="1">$C3*D3</f>
        <v>0.4</v>
      </c>
      <c r="G3" s="24">
        <f t="shared" ref="G3:G7" si="2">$C3*E3</f>
        <v>-0.4</v>
      </c>
      <c r="H3" s="24">
        <f>D3-F$8</f>
        <v>-1.6</v>
      </c>
      <c r="I3" s="24">
        <f>E3-G$8</f>
        <v>-4</v>
      </c>
      <c r="J3" s="2">
        <f t="shared" ref="J3:J7" si="3">H3^2*$C3</f>
        <v>0.51200000000000012</v>
      </c>
      <c r="K3" s="2">
        <f t="shared" ref="K3:K7" si="4">I3^2*$C3</f>
        <v>3.2</v>
      </c>
      <c r="L3" s="2">
        <f t="shared" ref="L3:L7" si="5">H3*I3*C3</f>
        <v>1.2800000000000002</v>
      </c>
    </row>
    <row r="4" spans="1:14" x14ac:dyDescent="0.3">
      <c r="A4">
        <v>3</v>
      </c>
      <c r="B4" s="1">
        <f t="shared" si="0"/>
        <v>0.16666666666666666</v>
      </c>
      <c r="C4">
        <v>0.1</v>
      </c>
      <c r="D4">
        <v>3</v>
      </c>
      <c r="E4">
        <v>2</v>
      </c>
      <c r="F4" s="24">
        <f t="shared" si="1"/>
        <v>0.30000000000000004</v>
      </c>
      <c r="G4" s="24">
        <f t="shared" si="2"/>
        <v>0.2</v>
      </c>
      <c r="H4" s="24">
        <f>D4-F$8</f>
        <v>-0.60000000000000009</v>
      </c>
      <c r="I4" s="24">
        <f>E4-G$8</f>
        <v>0</v>
      </c>
      <c r="J4" s="2">
        <f t="shared" si="3"/>
        <v>3.6000000000000011E-2</v>
      </c>
      <c r="K4" s="2">
        <f t="shared" si="4"/>
        <v>0</v>
      </c>
      <c r="L4" s="2">
        <f t="shared" si="5"/>
        <v>0</v>
      </c>
    </row>
    <row r="5" spans="1:14" x14ac:dyDescent="0.3">
      <c r="A5">
        <v>4</v>
      </c>
      <c r="B5" s="1">
        <f t="shared" si="0"/>
        <v>0.16666666666666666</v>
      </c>
      <c r="C5">
        <v>0.3</v>
      </c>
      <c r="D5">
        <v>4</v>
      </c>
      <c r="E5">
        <v>4</v>
      </c>
      <c r="F5" s="24">
        <f t="shared" si="1"/>
        <v>1.2</v>
      </c>
      <c r="G5" s="24">
        <f t="shared" si="2"/>
        <v>1.2</v>
      </c>
      <c r="H5" s="24">
        <f>D5-F$8</f>
        <v>0.39999999999999991</v>
      </c>
      <c r="I5" s="24">
        <f>E5-G$8</f>
        <v>2</v>
      </c>
      <c r="J5" s="2">
        <f t="shared" si="3"/>
        <v>4.7999999999999973E-2</v>
      </c>
      <c r="K5" s="2">
        <f t="shared" si="4"/>
        <v>1.2</v>
      </c>
      <c r="L5" s="2">
        <f t="shared" si="5"/>
        <v>0.23999999999999994</v>
      </c>
    </row>
    <row r="6" spans="1:14" x14ac:dyDescent="0.3">
      <c r="A6">
        <v>5</v>
      </c>
      <c r="B6" s="1">
        <f t="shared" si="0"/>
        <v>0.16666666666666666</v>
      </c>
      <c r="C6">
        <v>0.2</v>
      </c>
      <c r="D6">
        <v>5</v>
      </c>
      <c r="E6">
        <v>3</v>
      </c>
      <c r="F6" s="24">
        <f t="shared" si="1"/>
        <v>1</v>
      </c>
      <c r="G6" s="24">
        <f t="shared" si="2"/>
        <v>0.60000000000000009</v>
      </c>
      <c r="H6" s="24">
        <f>D6-F$8</f>
        <v>1.4</v>
      </c>
      <c r="I6" s="24">
        <f>E6-G$8</f>
        <v>1</v>
      </c>
      <c r="J6" s="2">
        <f t="shared" si="3"/>
        <v>0.39199999999999996</v>
      </c>
      <c r="K6" s="2">
        <f t="shared" si="4"/>
        <v>0.2</v>
      </c>
      <c r="L6" s="2">
        <f t="shared" si="5"/>
        <v>0.27999999999999997</v>
      </c>
    </row>
    <row r="7" spans="1:14" x14ac:dyDescent="0.3">
      <c r="A7">
        <v>6</v>
      </c>
      <c r="B7" s="1">
        <f t="shared" si="0"/>
        <v>0.16666666666666666</v>
      </c>
      <c r="C7">
        <v>0.1</v>
      </c>
      <c r="D7">
        <v>6</v>
      </c>
      <c r="E7">
        <v>5</v>
      </c>
      <c r="F7" s="24">
        <f t="shared" si="1"/>
        <v>0.60000000000000009</v>
      </c>
      <c r="G7" s="24">
        <f t="shared" si="2"/>
        <v>0.5</v>
      </c>
      <c r="H7" s="24">
        <f>D7-F$8</f>
        <v>2.4</v>
      </c>
      <c r="I7" s="24">
        <f>E7-G$8</f>
        <v>3</v>
      </c>
      <c r="J7" s="2">
        <f t="shared" si="3"/>
        <v>0.57599999999999996</v>
      </c>
      <c r="K7" s="2">
        <f t="shared" si="4"/>
        <v>0.9</v>
      </c>
      <c r="L7" s="2">
        <f t="shared" si="5"/>
        <v>0.72</v>
      </c>
    </row>
    <row r="8" spans="1:14" x14ac:dyDescent="0.3">
      <c r="A8" t="s">
        <v>28</v>
      </c>
      <c r="B8" s="1">
        <f>SUM(B2:B7)</f>
        <v>0.99999999999999989</v>
      </c>
      <c r="C8" s="1">
        <f>SUM(C2:C7)</f>
        <v>0.99999999999999989</v>
      </c>
      <c r="D8" s="1">
        <f>SUM(D2:D7)</f>
        <v>21</v>
      </c>
      <c r="E8" s="1">
        <f>SUM(E2:E7)</f>
        <v>11</v>
      </c>
      <c r="F8" s="22">
        <f>SUM(F2:F7)</f>
        <v>3.6</v>
      </c>
      <c r="G8" s="22">
        <f>SUM(G2:G7)</f>
        <v>2</v>
      </c>
      <c r="H8" s="1"/>
      <c r="I8" s="1"/>
      <c r="J8" s="17">
        <f>SUM(J2:J7)</f>
        <v>2.2400000000000002</v>
      </c>
      <c r="K8" s="17">
        <f>SUM(K2:K7)</f>
        <v>6.4000000000000012</v>
      </c>
      <c r="L8" s="20">
        <f>SUM(L2:L7)</f>
        <v>3.3</v>
      </c>
      <c r="N8" s="19" t="s">
        <v>52</v>
      </c>
    </row>
    <row r="9" spans="1:14" x14ac:dyDescent="0.3">
      <c r="A9" t="s">
        <v>46</v>
      </c>
      <c r="D9" s="1">
        <f>AVERAGE(D2:D7)</f>
        <v>3.5</v>
      </c>
      <c r="E9" s="1">
        <f>AVERAGE(E2:E7)</f>
        <v>1.8333333333333333</v>
      </c>
      <c r="N9" t="s">
        <v>56</v>
      </c>
    </row>
    <row r="10" spans="1:14" x14ac:dyDescent="0.3">
      <c r="A10" t="s">
        <v>47</v>
      </c>
      <c r="D10" s="17">
        <f>_xlfn.VAR.P(D2:D7)</f>
        <v>2.9166666666666665</v>
      </c>
      <c r="E10" s="1">
        <f>_xlfn.VAR.P(E2:E7)</f>
        <v>6.4722222222222223</v>
      </c>
      <c r="N10" s="18" t="s">
        <v>51</v>
      </c>
    </row>
    <row r="11" spans="1:14" x14ac:dyDescent="0.3">
      <c r="A11" t="s">
        <v>48</v>
      </c>
      <c r="D11" s="17">
        <f>_xlfn.STDEV.P(D2:D7)</f>
        <v>1.707825127659933</v>
      </c>
      <c r="E11" s="1">
        <f>_xlfn.STDEV.P(E2:E7)</f>
        <v>2.5440562537456248</v>
      </c>
      <c r="J11" s="17">
        <f>SQRT(J8)</f>
        <v>1.4966629547095767</v>
      </c>
      <c r="K11" s="17">
        <f>SQRT(K8)</f>
        <v>2.5298221281347035</v>
      </c>
      <c r="N11" s="18" t="s">
        <v>38</v>
      </c>
    </row>
    <row r="12" spans="1:14" x14ac:dyDescent="0.3">
      <c r="A12" t="s">
        <v>49</v>
      </c>
      <c r="D12" s="1">
        <f>SQRT(D10)</f>
        <v>1.707825127659933</v>
      </c>
      <c r="E12" s="1">
        <f>SQRT(E10)</f>
        <v>2.5440562537456248</v>
      </c>
      <c r="N12" s="21" t="s">
        <v>42</v>
      </c>
    </row>
    <row r="13" spans="1:14" x14ac:dyDescent="0.3">
      <c r="A13" t="s">
        <v>50</v>
      </c>
      <c r="L13" s="23">
        <f>L8/(J11*K11)</f>
        <v>0.8715653251887826</v>
      </c>
      <c r="N13" s="21" t="s"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35A7-5915-42D7-83B4-3D67CD1322B2}">
  <dimension ref="A1:U29"/>
  <sheetViews>
    <sheetView zoomScaleNormal="100" workbookViewId="0">
      <selection activeCell="Y3" sqref="Y3"/>
    </sheetView>
  </sheetViews>
  <sheetFormatPr defaultRowHeight="16.5" x14ac:dyDescent="0.3"/>
  <cols>
    <col min="2" max="2" width="9.875" bestFit="1" customWidth="1"/>
  </cols>
  <sheetData>
    <row r="1" spans="1:21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22</v>
      </c>
      <c r="G1" t="s">
        <v>23</v>
      </c>
      <c r="H1" t="s">
        <v>11</v>
      </c>
      <c r="I1" t="s">
        <v>12</v>
      </c>
      <c r="J1" t="s">
        <v>10</v>
      </c>
      <c r="K1" t="s">
        <v>9</v>
      </c>
      <c r="L1" t="s">
        <v>13</v>
      </c>
      <c r="O1" s="26" t="s">
        <v>16</v>
      </c>
      <c r="P1" s="27"/>
      <c r="Q1" s="27"/>
      <c r="R1" s="27"/>
      <c r="S1" s="27"/>
      <c r="T1" s="27"/>
      <c r="U1" s="28"/>
    </row>
    <row r="2" spans="1:21" x14ac:dyDescent="0.3">
      <c r="A2">
        <v>1</v>
      </c>
      <c r="B2" s="1">
        <f>1/6</f>
        <v>0.16666666666666666</v>
      </c>
      <c r="C2">
        <v>0.1</v>
      </c>
      <c r="D2">
        <v>1</v>
      </c>
      <c r="E2">
        <v>-1</v>
      </c>
      <c r="F2">
        <f>D2*$C2</f>
        <v>0.1</v>
      </c>
      <c r="G2">
        <f t="shared" ref="G2" si="0">E2*$C2</f>
        <v>-0.1</v>
      </c>
      <c r="H2" s="3">
        <f>D2-F$8</f>
        <v>-2.6</v>
      </c>
      <c r="I2" s="3">
        <f t="shared" ref="I2" si="1">E2-G$8</f>
        <v>-3</v>
      </c>
      <c r="J2">
        <f t="shared" ref="J2:J7" si="2">H2^2*$C2</f>
        <v>0.67600000000000016</v>
      </c>
      <c r="K2">
        <f t="shared" ref="K2" si="3">I2^2*$C2</f>
        <v>0.9</v>
      </c>
      <c r="L2">
        <f>H2*I2*C2</f>
        <v>0.78000000000000014</v>
      </c>
      <c r="O2" s="5"/>
      <c r="P2" s="6"/>
      <c r="Q2" s="6"/>
      <c r="R2" s="6"/>
      <c r="S2" s="6"/>
      <c r="T2" s="6"/>
      <c r="U2" s="7"/>
    </row>
    <row r="3" spans="1:21" x14ac:dyDescent="0.3">
      <c r="A3">
        <v>2</v>
      </c>
      <c r="B3" s="1">
        <f t="shared" ref="B3:B7" si="4">1/6</f>
        <v>0.16666666666666666</v>
      </c>
      <c r="C3">
        <v>0.2</v>
      </c>
      <c r="D3">
        <v>2</v>
      </c>
      <c r="E3">
        <v>-2</v>
      </c>
      <c r="F3">
        <f t="shared" ref="F3:F7" si="5">D3*$C3</f>
        <v>0.4</v>
      </c>
      <c r="G3">
        <f t="shared" ref="G3:G7" si="6">E3*$C3</f>
        <v>-0.4</v>
      </c>
      <c r="H3" s="3">
        <f t="shared" ref="H3:H7" si="7">D3-F$8</f>
        <v>-1.6</v>
      </c>
      <c r="I3" s="3">
        <f t="shared" ref="I3:I7" si="8">E3-G$8</f>
        <v>-4</v>
      </c>
      <c r="J3">
        <f t="shared" si="2"/>
        <v>0.51200000000000012</v>
      </c>
      <c r="K3">
        <f t="shared" ref="K3:K7" si="9">I3^2*$C3</f>
        <v>3.2</v>
      </c>
      <c r="L3">
        <f t="shared" ref="L3:L7" si="10">H3*I3*C3</f>
        <v>1.2800000000000002</v>
      </c>
      <c r="O3" s="5" t="s">
        <v>17</v>
      </c>
      <c r="P3" s="6"/>
      <c r="Q3" s="6"/>
      <c r="R3" s="6"/>
      <c r="S3" s="6"/>
      <c r="T3" s="6"/>
      <c r="U3" s="7"/>
    </row>
    <row r="4" spans="1:21" x14ac:dyDescent="0.3">
      <c r="A4">
        <v>3</v>
      </c>
      <c r="B4" s="1">
        <f t="shared" si="4"/>
        <v>0.16666666666666666</v>
      </c>
      <c r="C4">
        <v>0.1</v>
      </c>
      <c r="D4">
        <v>3</v>
      </c>
      <c r="E4">
        <v>2</v>
      </c>
      <c r="F4">
        <f t="shared" si="5"/>
        <v>0.30000000000000004</v>
      </c>
      <c r="G4">
        <f t="shared" si="6"/>
        <v>0.2</v>
      </c>
      <c r="H4" s="3">
        <f t="shared" si="7"/>
        <v>-0.60000000000000009</v>
      </c>
      <c r="I4" s="3">
        <f t="shared" si="8"/>
        <v>0</v>
      </c>
      <c r="J4">
        <f t="shared" si="2"/>
        <v>3.6000000000000011E-2</v>
      </c>
      <c r="K4">
        <f t="shared" si="9"/>
        <v>0</v>
      </c>
      <c r="L4">
        <f t="shared" si="10"/>
        <v>0</v>
      </c>
      <c r="O4" s="5" t="s">
        <v>18</v>
      </c>
      <c r="P4" s="6"/>
      <c r="Q4" s="6"/>
      <c r="R4" s="6"/>
      <c r="S4" s="6"/>
      <c r="T4" s="6"/>
      <c r="U4" s="7"/>
    </row>
    <row r="5" spans="1:21" x14ac:dyDescent="0.3">
      <c r="A5">
        <v>4</v>
      </c>
      <c r="B5" s="1">
        <f t="shared" si="4"/>
        <v>0.16666666666666666</v>
      </c>
      <c r="C5">
        <v>0.3</v>
      </c>
      <c r="D5">
        <v>4</v>
      </c>
      <c r="E5">
        <v>4</v>
      </c>
      <c r="F5">
        <f t="shared" si="5"/>
        <v>1.2</v>
      </c>
      <c r="G5">
        <f t="shared" si="6"/>
        <v>1.2</v>
      </c>
      <c r="H5" s="3">
        <f t="shared" si="7"/>
        <v>0.39999999999999991</v>
      </c>
      <c r="I5" s="3">
        <f t="shared" si="8"/>
        <v>2</v>
      </c>
      <c r="J5">
        <f t="shared" si="2"/>
        <v>4.7999999999999973E-2</v>
      </c>
      <c r="K5">
        <f t="shared" si="9"/>
        <v>1.2</v>
      </c>
      <c r="L5">
        <f t="shared" si="10"/>
        <v>0.23999999999999994</v>
      </c>
      <c r="O5" s="5" t="s">
        <v>19</v>
      </c>
      <c r="P5" s="6"/>
      <c r="Q5" s="6"/>
      <c r="R5" s="6"/>
      <c r="S5" s="6"/>
      <c r="T5" s="6"/>
      <c r="U5" s="7"/>
    </row>
    <row r="6" spans="1:21" x14ac:dyDescent="0.3">
      <c r="A6">
        <v>5</v>
      </c>
      <c r="B6" s="1">
        <f t="shared" si="4"/>
        <v>0.16666666666666666</v>
      </c>
      <c r="C6">
        <v>0.2</v>
      </c>
      <c r="D6">
        <v>5</v>
      </c>
      <c r="E6">
        <v>3</v>
      </c>
      <c r="F6">
        <f t="shared" si="5"/>
        <v>1</v>
      </c>
      <c r="G6">
        <f t="shared" si="6"/>
        <v>0.60000000000000009</v>
      </c>
      <c r="H6" s="3">
        <f t="shared" si="7"/>
        <v>1.4</v>
      </c>
      <c r="I6" s="3">
        <f t="shared" si="8"/>
        <v>1</v>
      </c>
      <c r="J6">
        <f t="shared" si="2"/>
        <v>0.39199999999999996</v>
      </c>
      <c r="K6">
        <f t="shared" si="9"/>
        <v>0.2</v>
      </c>
      <c r="L6">
        <f t="shared" si="10"/>
        <v>0.27999999999999997</v>
      </c>
      <c r="O6" s="5"/>
      <c r="P6" s="6"/>
      <c r="Q6" s="6"/>
      <c r="R6" s="6"/>
      <c r="S6" s="6"/>
      <c r="T6" s="6"/>
      <c r="U6" s="7"/>
    </row>
    <row r="7" spans="1:21" x14ac:dyDescent="0.3">
      <c r="A7">
        <v>6</v>
      </c>
      <c r="B7" s="1">
        <f t="shared" si="4"/>
        <v>0.16666666666666666</v>
      </c>
      <c r="C7">
        <v>0.1</v>
      </c>
      <c r="D7">
        <v>6</v>
      </c>
      <c r="E7">
        <v>5</v>
      </c>
      <c r="F7">
        <f t="shared" si="5"/>
        <v>0.60000000000000009</v>
      </c>
      <c r="G7">
        <f t="shared" si="6"/>
        <v>0.5</v>
      </c>
      <c r="H7" s="3">
        <f t="shared" si="7"/>
        <v>2.4</v>
      </c>
      <c r="I7" s="3">
        <f t="shared" si="8"/>
        <v>3</v>
      </c>
      <c r="J7">
        <f t="shared" si="2"/>
        <v>0.57599999999999996</v>
      </c>
      <c r="K7">
        <f t="shared" si="9"/>
        <v>0.9</v>
      </c>
      <c r="L7">
        <f t="shared" si="10"/>
        <v>0.72</v>
      </c>
      <c r="O7" s="5" t="s">
        <v>21</v>
      </c>
      <c r="P7" s="6"/>
      <c r="Q7" s="6"/>
      <c r="R7" s="6"/>
      <c r="S7" s="6"/>
      <c r="T7" s="6"/>
      <c r="U7" s="7"/>
    </row>
    <row r="8" spans="1:21" x14ac:dyDescent="0.3">
      <c r="A8" t="s">
        <v>7</v>
      </c>
      <c r="B8" s="2">
        <f t="shared" ref="B8" si="11">SUM(B2:B7)</f>
        <v>0.99999999999999989</v>
      </c>
      <c r="C8" s="2">
        <f>SUM(C2:C7)</f>
        <v>0.99999999999999989</v>
      </c>
      <c r="D8" s="2">
        <f t="shared" ref="D8:E8" si="12">SUM(D2:D7)</f>
        <v>21</v>
      </c>
      <c r="E8" s="2">
        <f t="shared" si="12"/>
        <v>11</v>
      </c>
      <c r="F8" s="4">
        <f t="shared" ref="F8" si="13">SUM(F2:F7)</f>
        <v>3.6</v>
      </c>
      <c r="G8" s="4">
        <f t="shared" ref="G8" si="14">SUM(G2:G7)</f>
        <v>2</v>
      </c>
      <c r="H8" s="2"/>
      <c r="I8" s="2"/>
      <c r="J8" s="4">
        <f t="shared" ref="J8" si="15">SUM(J2:J7)</f>
        <v>2.2400000000000002</v>
      </c>
      <c r="K8" s="4">
        <f t="shared" ref="K8" si="16">SUM(K2:K7)</f>
        <v>6.4000000000000012</v>
      </c>
      <c r="L8" s="4">
        <f t="shared" ref="L8" si="17">SUM(L2:L7)</f>
        <v>3.3</v>
      </c>
      <c r="O8" s="5" t="s">
        <v>20</v>
      </c>
      <c r="P8" s="6"/>
      <c r="Q8" s="6"/>
      <c r="R8" s="6"/>
      <c r="S8" s="6"/>
      <c r="T8" s="6"/>
      <c r="U8" s="7"/>
    </row>
    <row r="9" spans="1:21" x14ac:dyDescent="0.3">
      <c r="A9" t="s">
        <v>5</v>
      </c>
      <c r="B9" s="2"/>
      <c r="C9" s="2"/>
      <c r="D9" s="4">
        <f>AVERAGE(D2:D7)</f>
        <v>3.5</v>
      </c>
      <c r="E9" s="4">
        <f t="shared" ref="E9" si="18">AVERAGE(E2:E7)</f>
        <v>1.8333333333333333</v>
      </c>
      <c r="F9" s="2"/>
      <c r="G9" s="2"/>
      <c r="H9" s="2"/>
      <c r="I9" s="2"/>
      <c r="J9" s="2"/>
      <c r="K9" s="2"/>
      <c r="L9" s="2"/>
      <c r="O9" s="5" t="s">
        <v>24</v>
      </c>
      <c r="P9" s="6"/>
      <c r="Q9" s="6"/>
      <c r="R9" s="6"/>
      <c r="S9" s="6"/>
      <c r="T9" s="6"/>
      <c r="U9" s="7"/>
    </row>
    <row r="10" spans="1:21" x14ac:dyDescent="0.3">
      <c r="A10" t="s">
        <v>6</v>
      </c>
      <c r="B10" s="2"/>
      <c r="C10" s="2"/>
      <c r="D10" s="4">
        <f>_xlfn.VAR.P(D2:D7)</f>
        <v>2.9166666666666665</v>
      </c>
      <c r="E10" s="4">
        <f>_xlfn.VAR.P(E2:E7)</f>
        <v>6.4722222222222223</v>
      </c>
      <c r="F10" s="2"/>
      <c r="G10" s="2"/>
      <c r="H10" s="2"/>
      <c r="I10" s="2"/>
      <c r="J10" s="2"/>
      <c r="K10" s="2"/>
      <c r="L10" s="2"/>
      <c r="O10" s="5" t="s">
        <v>27</v>
      </c>
      <c r="P10" s="6"/>
      <c r="Q10" s="6"/>
      <c r="R10" s="6"/>
      <c r="S10" s="6"/>
      <c r="T10" s="6"/>
      <c r="U10" s="7"/>
    </row>
    <row r="11" spans="1:21" x14ac:dyDescent="0.3">
      <c r="A11" t="s">
        <v>8</v>
      </c>
      <c r="B11" s="2"/>
      <c r="C11" s="2"/>
      <c r="D11" s="4">
        <f>_xlfn.STDEV.P(D2:D7)</f>
        <v>1.707825127659933</v>
      </c>
      <c r="E11" s="4">
        <f t="shared" ref="E11" si="19">_xlfn.STDEV.P(E2:E7)</f>
        <v>2.5440562537456248</v>
      </c>
      <c r="F11" s="2"/>
      <c r="G11" s="2"/>
      <c r="H11" s="2"/>
      <c r="I11" s="2"/>
      <c r="J11" s="4">
        <f>SQRT(J8)</f>
        <v>1.4966629547095767</v>
      </c>
      <c r="K11" s="4">
        <f t="shared" ref="K11" si="20">SQRT(K8)</f>
        <v>2.5298221281347035</v>
      </c>
      <c r="L11" s="2"/>
      <c r="O11" s="11" t="s">
        <v>37</v>
      </c>
      <c r="P11" s="12"/>
      <c r="Q11" s="12"/>
      <c r="R11" s="12"/>
      <c r="S11" s="12"/>
      <c r="T11" s="12"/>
      <c r="U11" s="13"/>
    </row>
    <row r="12" spans="1:21" x14ac:dyDescent="0.3">
      <c r="A12" t="s">
        <v>14</v>
      </c>
      <c r="B12" s="2"/>
      <c r="C12" s="2"/>
      <c r="D12" s="2">
        <f>SQRT(D10)</f>
        <v>1.707825127659933</v>
      </c>
      <c r="E12" s="2">
        <f t="shared" ref="E12" si="21">SQRT(E10)</f>
        <v>2.5440562537456248</v>
      </c>
      <c r="F12" s="2"/>
      <c r="G12" s="2"/>
      <c r="H12" s="2"/>
      <c r="I12" s="2"/>
      <c r="J12" s="2">
        <f>SQRT(J8)</f>
        <v>1.4966629547095767</v>
      </c>
      <c r="K12" s="2">
        <f t="shared" ref="K12" si="22">SQRT(K8)</f>
        <v>2.5298221281347035</v>
      </c>
      <c r="L12" s="2"/>
      <c r="O12" s="5"/>
      <c r="P12" s="6"/>
      <c r="Q12" s="6"/>
      <c r="R12" s="6"/>
      <c r="S12" s="6"/>
      <c r="T12" s="6"/>
      <c r="U12" s="7"/>
    </row>
    <row r="13" spans="1:21" x14ac:dyDescent="0.3">
      <c r="A13" t="s">
        <v>15</v>
      </c>
      <c r="L13" s="4">
        <f>L8/(J11*K11)</f>
        <v>0.8715653251887826</v>
      </c>
      <c r="O13" s="11" t="s">
        <v>53</v>
      </c>
      <c r="P13" s="12"/>
      <c r="Q13" s="12"/>
      <c r="R13" s="12"/>
      <c r="S13" s="12"/>
      <c r="T13" s="12"/>
      <c r="U13" s="13"/>
    </row>
    <row r="14" spans="1:21" x14ac:dyDescent="0.3">
      <c r="O14" s="8" t="s">
        <v>31</v>
      </c>
      <c r="P14" s="9"/>
      <c r="Q14" s="9"/>
      <c r="R14" s="9"/>
      <c r="S14" s="9"/>
      <c r="T14" s="9"/>
      <c r="U14" s="10"/>
    </row>
    <row r="15" spans="1:21" x14ac:dyDescent="0.3">
      <c r="O15" s="11" t="s">
        <v>51</v>
      </c>
      <c r="P15" s="12"/>
      <c r="Q15" s="12"/>
      <c r="R15" s="12"/>
      <c r="S15" s="12"/>
      <c r="T15" s="12"/>
      <c r="U15" s="13"/>
    </row>
    <row r="16" spans="1:21" x14ac:dyDescent="0.3">
      <c r="O16" s="8" t="s">
        <v>39</v>
      </c>
      <c r="P16" s="9"/>
      <c r="Q16" s="9"/>
      <c r="R16" s="9"/>
      <c r="S16" s="9"/>
      <c r="T16" s="9"/>
      <c r="U16" s="10"/>
    </row>
    <row r="17" spans="15:21" x14ac:dyDescent="0.3">
      <c r="O17" s="5" t="s">
        <v>32</v>
      </c>
      <c r="P17" s="6"/>
      <c r="Q17" s="6"/>
      <c r="R17" s="6"/>
      <c r="S17" s="6"/>
      <c r="T17" s="6"/>
      <c r="U17" s="7"/>
    </row>
    <row r="18" spans="15:21" x14ac:dyDescent="0.3">
      <c r="O18" s="14" t="s">
        <v>38</v>
      </c>
      <c r="P18" s="9"/>
      <c r="Q18" s="9"/>
      <c r="R18" s="9"/>
      <c r="S18" s="9"/>
      <c r="T18" s="9"/>
      <c r="U18" s="10"/>
    </row>
    <row r="19" spans="15:21" x14ac:dyDescent="0.3">
      <c r="O19" s="8"/>
      <c r="P19" s="9"/>
      <c r="Q19" s="9"/>
      <c r="R19" s="9"/>
      <c r="S19" s="9"/>
      <c r="T19" s="9"/>
      <c r="U19" s="10"/>
    </row>
    <row r="20" spans="15:21" x14ac:dyDescent="0.3">
      <c r="O20" s="8" t="s">
        <v>35</v>
      </c>
      <c r="P20" s="9"/>
      <c r="Q20" s="9"/>
      <c r="R20" s="9"/>
      <c r="S20" s="9"/>
      <c r="T20" s="9"/>
      <c r="U20" s="10"/>
    </row>
    <row r="21" spans="15:21" x14ac:dyDescent="0.3">
      <c r="O21" s="5" t="s">
        <v>40</v>
      </c>
      <c r="P21" s="6"/>
      <c r="Q21" s="6"/>
      <c r="R21" s="6"/>
      <c r="S21" s="6"/>
      <c r="T21" s="6"/>
      <c r="U21" s="7"/>
    </row>
    <row r="22" spans="15:21" x14ac:dyDescent="0.3">
      <c r="O22" s="5" t="s">
        <v>43</v>
      </c>
      <c r="P22" s="6"/>
      <c r="Q22" s="6"/>
      <c r="R22" s="6"/>
      <c r="S22" s="6"/>
      <c r="T22" s="6"/>
      <c r="U22" s="7"/>
    </row>
    <row r="23" spans="15:21" x14ac:dyDescent="0.3">
      <c r="O23" s="14" t="s">
        <v>42</v>
      </c>
      <c r="P23" s="15"/>
      <c r="Q23" s="15"/>
      <c r="R23" s="15"/>
      <c r="S23" s="15"/>
      <c r="T23" s="15"/>
      <c r="U23" s="16"/>
    </row>
    <row r="24" spans="15:21" x14ac:dyDescent="0.3">
      <c r="O24" s="8" t="s">
        <v>41</v>
      </c>
      <c r="P24" s="9"/>
      <c r="Q24" s="9"/>
      <c r="R24" s="9"/>
      <c r="S24" s="9"/>
      <c r="T24" s="9"/>
      <c r="U24" s="10"/>
    </row>
    <row r="25" spans="15:21" x14ac:dyDescent="0.3">
      <c r="O25" s="14" t="s">
        <v>54</v>
      </c>
      <c r="P25" s="9"/>
      <c r="Q25" s="9"/>
      <c r="R25" s="9"/>
      <c r="S25" s="9"/>
      <c r="T25" s="9"/>
      <c r="U25" s="10"/>
    </row>
    <row r="26" spans="15:21" x14ac:dyDescent="0.3">
      <c r="O26" s="25" t="s">
        <v>55</v>
      </c>
      <c r="P26" s="15"/>
      <c r="Q26" s="15"/>
      <c r="R26" s="15"/>
      <c r="S26" s="15"/>
      <c r="T26" s="15"/>
      <c r="U26" s="16"/>
    </row>
    <row r="27" spans="15:21" x14ac:dyDescent="0.3">
      <c r="O27" s="5" t="s">
        <v>44</v>
      </c>
      <c r="P27" s="6"/>
      <c r="Q27" s="6"/>
      <c r="R27" s="6"/>
      <c r="S27" s="6"/>
      <c r="T27" s="6"/>
      <c r="U27" s="7"/>
    </row>
    <row r="28" spans="15:21" x14ac:dyDescent="0.3">
      <c r="O28" s="5" t="s">
        <v>45</v>
      </c>
      <c r="P28" s="6"/>
      <c r="Q28" s="6"/>
      <c r="R28" s="6"/>
      <c r="S28" s="6"/>
      <c r="T28" s="6"/>
      <c r="U28" s="7"/>
    </row>
    <row r="29" spans="15:21" x14ac:dyDescent="0.3">
      <c r="O29" s="5"/>
      <c r="P29" s="6"/>
      <c r="Q29" s="6"/>
      <c r="R29" s="6"/>
      <c r="S29" s="6"/>
      <c r="T29" s="6"/>
      <c r="U29" s="7"/>
    </row>
  </sheetData>
  <mergeCells count="20">
    <mergeCell ref="O28:U28"/>
    <mergeCell ref="O27:U27"/>
    <mergeCell ref="O29:U29"/>
    <mergeCell ref="O21:U21"/>
    <mergeCell ref="O22:U22"/>
    <mergeCell ref="O17:U17"/>
    <mergeCell ref="O15:U15"/>
    <mergeCell ref="O7:U7"/>
    <mergeCell ref="O11:U11"/>
    <mergeCell ref="O9:U9"/>
    <mergeCell ref="O10:U10"/>
    <mergeCell ref="O13:U13"/>
    <mergeCell ref="O12:U12"/>
    <mergeCell ref="O1:U1"/>
    <mergeCell ref="O2:U2"/>
    <mergeCell ref="O3:U3"/>
    <mergeCell ref="O4:U4"/>
    <mergeCell ref="O5:U5"/>
    <mergeCell ref="O6:U6"/>
    <mergeCell ref="O8:U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dist</vt:lpstr>
      <vt:lpstr>expect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DM501TGA</cp:lastModifiedBy>
  <dcterms:created xsi:type="dcterms:W3CDTF">2023-10-21T10:15:59Z</dcterms:created>
  <dcterms:modified xsi:type="dcterms:W3CDTF">2025-03-27T07:22:45Z</dcterms:modified>
</cp:coreProperties>
</file>