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jaena\Desktop\경영데이터분석기초\14주차\"/>
    </mc:Choice>
  </mc:AlternateContent>
  <xr:revisionPtr revIDLastSave="0" documentId="13_ncr:1_{E4A91D33-6053-460F-B918-FBE48C42ED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7" i="1" l="1"/>
  <c r="I137" i="1" s="1"/>
  <c r="I134" i="1"/>
  <c r="J134" i="1" s="1"/>
  <c r="H133" i="1"/>
  <c r="I133" i="1"/>
  <c r="J133" i="1" s="1"/>
  <c r="I96" i="1"/>
  <c r="J96" i="1" s="1"/>
  <c r="H130" i="1"/>
  <c r="H131" i="1"/>
  <c r="H132" i="1"/>
  <c r="H127" i="1"/>
  <c r="H128" i="1"/>
  <c r="H129" i="1"/>
  <c r="H117" i="1"/>
  <c r="H118" i="1"/>
  <c r="H119" i="1"/>
  <c r="H120" i="1"/>
  <c r="H121" i="1"/>
  <c r="H122" i="1"/>
  <c r="H123" i="1"/>
  <c r="H124" i="1"/>
  <c r="H125" i="1"/>
  <c r="H126" i="1"/>
  <c r="H111" i="1"/>
  <c r="H112" i="1"/>
  <c r="H113" i="1"/>
  <c r="H114" i="1"/>
  <c r="H115" i="1"/>
  <c r="H116" i="1"/>
  <c r="H110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5" i="1"/>
  <c r="H16" i="1"/>
  <c r="H17" i="1"/>
  <c r="H14" i="1"/>
  <c r="J14" i="1" s="1"/>
  <c r="I15" i="1" s="1"/>
  <c r="H10" i="1"/>
  <c r="B10" i="1"/>
  <c r="H8" i="1"/>
  <c r="B8" i="1"/>
  <c r="B14" i="1"/>
  <c r="D14" i="1" s="1"/>
  <c r="I97" i="1" l="1"/>
  <c r="J97" i="1" s="1"/>
  <c r="C15" i="1"/>
  <c r="J15" i="1"/>
  <c r="I16" i="1" s="1"/>
  <c r="J16" i="1" s="1"/>
  <c r="I17" i="1" s="1"/>
  <c r="J17" i="1" s="1"/>
  <c r="I18" i="1" s="1"/>
  <c r="I98" i="1" l="1"/>
  <c r="J98" i="1" s="1"/>
  <c r="J18" i="1"/>
  <c r="I19" i="1" s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I99" i="1" l="1"/>
  <c r="J99" i="1" s="1"/>
  <c r="B113" i="1"/>
  <c r="D15" i="1"/>
  <c r="C16" i="1" s="1"/>
  <c r="D16" i="1" s="1"/>
  <c r="C17" i="1" s="1"/>
  <c r="D17" i="1" s="1"/>
  <c r="J19" i="1"/>
  <c r="I20" i="1"/>
  <c r="J20" i="1" s="1"/>
  <c r="I100" i="1" l="1"/>
  <c r="J100" i="1" s="1"/>
  <c r="C18" i="1"/>
  <c r="D18" i="1" s="1"/>
  <c r="C19" i="1" s="1"/>
  <c r="D19" i="1" s="1"/>
  <c r="C20" i="1" s="1"/>
  <c r="D20" i="1" s="1"/>
  <c r="I21" i="1"/>
  <c r="J21" i="1" s="1"/>
  <c r="I101" i="1" l="1"/>
  <c r="J101" i="1" s="1"/>
  <c r="I22" i="1"/>
  <c r="J22" i="1"/>
  <c r="C21" i="1"/>
  <c r="D21" i="1" s="1"/>
  <c r="I102" i="1" l="1"/>
  <c r="J102" i="1"/>
  <c r="I23" i="1"/>
  <c r="J23" i="1"/>
  <c r="C22" i="1"/>
  <c r="D22" i="1"/>
  <c r="I103" i="1" l="1"/>
  <c r="J103" i="1" s="1"/>
  <c r="I24" i="1"/>
  <c r="J24" i="1"/>
  <c r="C23" i="1"/>
  <c r="D23" i="1" s="1"/>
  <c r="I104" i="1" l="1"/>
  <c r="J104" i="1"/>
  <c r="I25" i="1"/>
  <c r="J25" i="1"/>
  <c r="C24" i="1"/>
  <c r="D24" i="1"/>
  <c r="I105" i="1" l="1"/>
  <c r="J105" i="1" s="1"/>
  <c r="I26" i="1"/>
  <c r="J26" i="1"/>
  <c r="C25" i="1"/>
  <c r="D25" i="1" s="1"/>
  <c r="I106" i="1" l="1"/>
  <c r="J106" i="1"/>
  <c r="I27" i="1"/>
  <c r="J27" i="1"/>
  <c r="C26" i="1"/>
  <c r="D26" i="1"/>
  <c r="I107" i="1" l="1"/>
  <c r="J107" i="1" s="1"/>
  <c r="I28" i="1"/>
  <c r="J28" i="1"/>
  <c r="C27" i="1"/>
  <c r="D27" i="1"/>
  <c r="I108" i="1" l="1"/>
  <c r="J108" i="1" s="1"/>
  <c r="I29" i="1"/>
  <c r="J29" i="1" s="1"/>
  <c r="C28" i="1"/>
  <c r="D28" i="1"/>
  <c r="I109" i="1" l="1"/>
  <c r="J109" i="1" s="1"/>
  <c r="I30" i="1"/>
  <c r="J30" i="1"/>
  <c r="C29" i="1"/>
  <c r="D29" i="1" s="1"/>
  <c r="I110" i="1" l="1"/>
  <c r="J110" i="1" s="1"/>
  <c r="I31" i="1"/>
  <c r="J31" i="1"/>
  <c r="C30" i="1"/>
  <c r="D30" i="1"/>
  <c r="I111" i="1" l="1"/>
  <c r="J111" i="1"/>
  <c r="I32" i="1"/>
  <c r="J32" i="1"/>
  <c r="C31" i="1"/>
  <c r="D31" i="1" s="1"/>
  <c r="I112" i="1" l="1"/>
  <c r="J112" i="1"/>
  <c r="I33" i="1"/>
  <c r="J33" i="1" s="1"/>
  <c r="C32" i="1"/>
  <c r="D32" i="1"/>
  <c r="I113" i="1" l="1"/>
  <c r="J113" i="1" s="1"/>
  <c r="I34" i="1"/>
  <c r="J34" i="1"/>
  <c r="C33" i="1"/>
  <c r="D33" i="1"/>
  <c r="I114" i="1" l="1"/>
  <c r="J114" i="1" s="1"/>
  <c r="I35" i="1"/>
  <c r="J35" i="1" s="1"/>
  <c r="C34" i="1"/>
  <c r="D34" i="1"/>
  <c r="I115" i="1" l="1"/>
  <c r="J115" i="1" s="1"/>
  <c r="I36" i="1"/>
  <c r="J36" i="1"/>
  <c r="C35" i="1"/>
  <c r="D35" i="1" s="1"/>
  <c r="I116" i="1" l="1"/>
  <c r="J116" i="1" s="1"/>
  <c r="I37" i="1"/>
  <c r="J37" i="1"/>
  <c r="C36" i="1"/>
  <c r="D36" i="1"/>
  <c r="I117" i="1" l="1"/>
  <c r="J117" i="1" s="1"/>
  <c r="I38" i="1"/>
  <c r="J38" i="1"/>
  <c r="C37" i="1"/>
  <c r="D37" i="1"/>
  <c r="I118" i="1" l="1"/>
  <c r="J118" i="1"/>
  <c r="I39" i="1"/>
  <c r="J39" i="1"/>
  <c r="C38" i="1"/>
  <c r="D38" i="1"/>
  <c r="I119" i="1" l="1"/>
  <c r="J119" i="1" s="1"/>
  <c r="I40" i="1"/>
  <c r="J40" i="1"/>
  <c r="C39" i="1"/>
  <c r="D39" i="1" s="1"/>
  <c r="I120" i="1" l="1"/>
  <c r="J120" i="1"/>
  <c r="I41" i="1"/>
  <c r="J41" i="1"/>
  <c r="C40" i="1"/>
  <c r="D40" i="1"/>
  <c r="I121" i="1" l="1"/>
  <c r="J121" i="1"/>
  <c r="I42" i="1"/>
  <c r="J42" i="1"/>
  <c r="C41" i="1"/>
  <c r="D41" i="1"/>
  <c r="I122" i="1" l="1"/>
  <c r="J122" i="1"/>
  <c r="I43" i="1"/>
  <c r="J43" i="1" s="1"/>
  <c r="C42" i="1"/>
  <c r="D42" i="1"/>
  <c r="I123" i="1" l="1"/>
  <c r="J123" i="1" s="1"/>
  <c r="I44" i="1"/>
  <c r="J44" i="1"/>
  <c r="C43" i="1"/>
  <c r="D43" i="1" s="1"/>
  <c r="I124" i="1" l="1"/>
  <c r="J124" i="1"/>
  <c r="I45" i="1"/>
  <c r="J45" i="1" s="1"/>
  <c r="C44" i="1"/>
  <c r="D44" i="1"/>
  <c r="I125" i="1" l="1"/>
  <c r="J125" i="1" s="1"/>
  <c r="I46" i="1"/>
  <c r="J46" i="1" s="1"/>
  <c r="C45" i="1"/>
  <c r="D45" i="1" s="1"/>
  <c r="I126" i="1" l="1"/>
  <c r="J126" i="1"/>
  <c r="I47" i="1"/>
  <c r="J47" i="1"/>
  <c r="C46" i="1"/>
  <c r="D46" i="1"/>
  <c r="I127" i="1" l="1"/>
  <c r="J127" i="1"/>
  <c r="I48" i="1"/>
  <c r="J48" i="1"/>
  <c r="C47" i="1"/>
  <c r="D47" i="1"/>
  <c r="I128" i="1" l="1"/>
  <c r="J128" i="1"/>
  <c r="I49" i="1"/>
  <c r="J49" i="1"/>
  <c r="C48" i="1"/>
  <c r="D48" i="1"/>
  <c r="I129" i="1" l="1"/>
  <c r="J129" i="1" s="1"/>
  <c r="I50" i="1"/>
  <c r="J50" i="1"/>
  <c r="C49" i="1"/>
  <c r="D49" i="1" s="1"/>
  <c r="I130" i="1" l="1"/>
  <c r="J130" i="1"/>
  <c r="I51" i="1"/>
  <c r="J51" i="1"/>
  <c r="C50" i="1"/>
  <c r="D50" i="1"/>
  <c r="I131" i="1" l="1"/>
  <c r="J131" i="1" s="1"/>
  <c r="I52" i="1"/>
  <c r="J52" i="1"/>
  <c r="C51" i="1"/>
  <c r="D51" i="1"/>
  <c r="I132" i="1" l="1"/>
  <c r="J132" i="1"/>
  <c r="I53" i="1"/>
  <c r="J53" i="1"/>
  <c r="C52" i="1"/>
  <c r="D52" i="1"/>
  <c r="I54" i="1" l="1"/>
  <c r="J54" i="1" s="1"/>
  <c r="C53" i="1"/>
  <c r="D53" i="1" s="1"/>
  <c r="I55" i="1" l="1"/>
  <c r="J55" i="1"/>
  <c r="C54" i="1"/>
  <c r="D54" i="1"/>
  <c r="I56" i="1" l="1"/>
  <c r="J56" i="1"/>
  <c r="C55" i="1"/>
  <c r="D55" i="1" s="1"/>
  <c r="I57" i="1" l="1"/>
  <c r="J57" i="1"/>
  <c r="C56" i="1"/>
  <c r="D56" i="1" s="1"/>
  <c r="I58" i="1" l="1"/>
  <c r="J58" i="1"/>
  <c r="C57" i="1"/>
  <c r="D57" i="1"/>
  <c r="I59" i="1" l="1"/>
  <c r="J59" i="1" s="1"/>
  <c r="C58" i="1"/>
  <c r="D58" i="1" s="1"/>
  <c r="I60" i="1" l="1"/>
  <c r="J60" i="1"/>
  <c r="C59" i="1"/>
  <c r="D59" i="1" s="1"/>
  <c r="I61" i="1" l="1"/>
  <c r="J61" i="1"/>
  <c r="C60" i="1"/>
  <c r="D60" i="1"/>
  <c r="I62" i="1" l="1"/>
  <c r="J62" i="1"/>
  <c r="C61" i="1"/>
  <c r="D61" i="1"/>
  <c r="I63" i="1" l="1"/>
  <c r="J63" i="1" s="1"/>
  <c r="C62" i="1"/>
  <c r="D62" i="1"/>
  <c r="I64" i="1" l="1"/>
  <c r="J64" i="1"/>
  <c r="C63" i="1"/>
  <c r="D63" i="1" s="1"/>
  <c r="I65" i="1" l="1"/>
  <c r="J65" i="1"/>
  <c r="C64" i="1"/>
  <c r="D64" i="1" s="1"/>
  <c r="I66" i="1" l="1"/>
  <c r="J66" i="1"/>
  <c r="C65" i="1"/>
  <c r="D65" i="1" s="1"/>
  <c r="I67" i="1" l="1"/>
  <c r="J67" i="1"/>
  <c r="C66" i="1"/>
  <c r="D66" i="1"/>
  <c r="I68" i="1" l="1"/>
  <c r="J68" i="1"/>
  <c r="C67" i="1"/>
  <c r="D67" i="1"/>
  <c r="I69" i="1" l="1"/>
  <c r="J69" i="1"/>
  <c r="C68" i="1"/>
  <c r="D68" i="1"/>
  <c r="I70" i="1" l="1"/>
  <c r="J70" i="1"/>
  <c r="C69" i="1"/>
  <c r="D69" i="1" s="1"/>
  <c r="I71" i="1" l="1"/>
  <c r="J71" i="1"/>
  <c r="C70" i="1"/>
  <c r="D70" i="1"/>
  <c r="I72" i="1" l="1"/>
  <c r="J72" i="1"/>
  <c r="C71" i="1"/>
  <c r="D71" i="1" s="1"/>
  <c r="I73" i="1" l="1"/>
  <c r="J73" i="1" s="1"/>
  <c r="C72" i="1"/>
  <c r="D72" i="1"/>
  <c r="I74" i="1" l="1"/>
  <c r="J74" i="1"/>
  <c r="C73" i="1"/>
  <c r="D73" i="1"/>
  <c r="I75" i="1" l="1"/>
  <c r="J75" i="1"/>
  <c r="C74" i="1"/>
  <c r="D74" i="1"/>
  <c r="I76" i="1" l="1"/>
  <c r="J76" i="1"/>
  <c r="C75" i="1"/>
  <c r="D75" i="1" s="1"/>
  <c r="I77" i="1" l="1"/>
  <c r="J77" i="1"/>
  <c r="C76" i="1"/>
  <c r="D76" i="1" s="1"/>
  <c r="I78" i="1" l="1"/>
  <c r="J78" i="1" s="1"/>
  <c r="C77" i="1"/>
  <c r="D77" i="1" s="1"/>
  <c r="I79" i="1" l="1"/>
  <c r="J79" i="1"/>
  <c r="C78" i="1"/>
  <c r="D78" i="1"/>
  <c r="I80" i="1" l="1"/>
  <c r="J80" i="1" s="1"/>
  <c r="C79" i="1"/>
  <c r="D79" i="1" s="1"/>
  <c r="I81" i="1" l="1"/>
  <c r="J81" i="1" s="1"/>
  <c r="C80" i="1"/>
  <c r="D80" i="1" s="1"/>
  <c r="I82" i="1" l="1"/>
  <c r="J82" i="1" s="1"/>
  <c r="D81" i="1"/>
  <c r="C81" i="1"/>
  <c r="I83" i="1" l="1"/>
  <c r="J83" i="1" s="1"/>
  <c r="C82" i="1"/>
  <c r="D82" i="1" s="1"/>
  <c r="I84" i="1" l="1"/>
  <c r="J84" i="1" s="1"/>
  <c r="C83" i="1"/>
  <c r="D83" i="1" s="1"/>
  <c r="I85" i="1" l="1"/>
  <c r="J85" i="1" s="1"/>
  <c r="C84" i="1"/>
  <c r="D84" i="1" s="1"/>
  <c r="I86" i="1" l="1"/>
  <c r="J86" i="1" s="1"/>
  <c r="C85" i="1"/>
  <c r="D85" i="1" s="1"/>
  <c r="I87" i="1" l="1"/>
  <c r="J87" i="1" s="1"/>
  <c r="C86" i="1"/>
  <c r="D86" i="1" s="1"/>
  <c r="I88" i="1" l="1"/>
  <c r="J88" i="1" s="1"/>
  <c r="C87" i="1"/>
  <c r="D87" i="1" s="1"/>
  <c r="I89" i="1" l="1"/>
  <c r="J89" i="1" s="1"/>
  <c r="C88" i="1"/>
  <c r="D88" i="1" s="1"/>
  <c r="I90" i="1" l="1"/>
  <c r="J90" i="1" s="1"/>
  <c r="C89" i="1"/>
  <c r="D89" i="1" s="1"/>
  <c r="I91" i="1" l="1"/>
  <c r="J91" i="1"/>
  <c r="C90" i="1"/>
  <c r="D90" i="1" s="1"/>
  <c r="I92" i="1" l="1"/>
  <c r="J92" i="1"/>
  <c r="C91" i="1"/>
  <c r="D91" i="1" s="1"/>
  <c r="I93" i="1" l="1"/>
  <c r="J93" i="1"/>
  <c r="C92" i="1"/>
  <c r="D92" i="1" s="1"/>
  <c r="I94" i="1" l="1"/>
  <c r="J94" i="1"/>
  <c r="C93" i="1"/>
  <c r="D93" i="1" s="1"/>
  <c r="I95" i="1" l="1"/>
  <c r="J95" i="1"/>
  <c r="C94" i="1"/>
  <c r="D94" i="1" s="1"/>
  <c r="C95" i="1" l="1"/>
  <c r="D95" i="1" s="1"/>
  <c r="C96" i="1" l="1"/>
  <c r="D96" i="1"/>
  <c r="C97" i="1" l="1"/>
  <c r="D97" i="1" s="1"/>
  <c r="C98" i="1" l="1"/>
  <c r="D98" i="1" s="1"/>
  <c r="C99" i="1" l="1"/>
  <c r="D99" i="1" s="1"/>
  <c r="C100" i="1" l="1"/>
  <c r="D100" i="1"/>
  <c r="C101" i="1" l="1"/>
  <c r="D101" i="1" s="1"/>
  <c r="C102" i="1" l="1"/>
  <c r="D102" i="1" s="1"/>
  <c r="C103" i="1" l="1"/>
  <c r="D103" i="1" s="1"/>
  <c r="C104" i="1" l="1"/>
  <c r="D104" i="1"/>
  <c r="C105" i="1" l="1"/>
  <c r="D105" i="1"/>
  <c r="C106" i="1" l="1"/>
  <c r="D106" i="1"/>
  <c r="C107" i="1" l="1"/>
  <c r="D107" i="1" s="1"/>
  <c r="C108" i="1" l="1"/>
  <c r="D108" i="1"/>
  <c r="C109" i="1" l="1"/>
  <c r="D109" i="1" s="1"/>
  <c r="C110" i="1" l="1"/>
  <c r="D110" i="1"/>
  <c r="C113" i="1"/>
</calcChain>
</file>

<file path=xl/sharedStrings.xml><?xml version="1.0" encoding="utf-8"?>
<sst xmlns="http://schemas.openxmlformats.org/spreadsheetml/2006/main" count="33" uniqueCount="18">
  <si>
    <t>이자</t>
    <phoneticPr fontId="2" type="noConversion"/>
  </si>
  <si>
    <t>원금</t>
    <phoneticPr fontId="2" type="noConversion"/>
  </si>
  <si>
    <t>합계</t>
    <phoneticPr fontId="2" type="noConversion"/>
  </si>
  <si>
    <t>월납입액</t>
    <phoneticPr fontId="2" type="noConversion"/>
  </si>
  <si>
    <t>연간</t>
    <phoneticPr fontId="2" type="noConversion"/>
  </si>
  <si>
    <t>연이율</t>
    <phoneticPr fontId="2" type="noConversion"/>
  </si>
  <si>
    <t>만기수령액</t>
    <phoneticPr fontId="2" type="noConversion"/>
  </si>
  <si>
    <t>pmt</t>
    <phoneticPr fontId="2" type="noConversion"/>
  </si>
  <si>
    <t>nper</t>
    <phoneticPr fontId="2" type="noConversion"/>
  </si>
  <si>
    <t>rate</t>
    <phoneticPr fontId="2" type="noConversion"/>
  </si>
  <si>
    <t>*8년차 마지막달에 수령액</t>
    <phoneticPr fontId="2" type="noConversion"/>
  </si>
  <si>
    <t>*8년 지나고 그 다음달 초 받는 수령액</t>
    <phoneticPr fontId="2" type="noConversion"/>
  </si>
  <si>
    <t>8년=96개월</t>
    <phoneticPr fontId="2" type="noConversion"/>
  </si>
  <si>
    <t>Month</t>
    <phoneticPr fontId="2" type="noConversion"/>
  </si>
  <si>
    <t>순이자</t>
    <phoneticPr fontId="2" type="noConversion"/>
  </si>
  <si>
    <t>총납입금액</t>
    <phoneticPr fontId="2" type="noConversion"/>
  </si>
  <si>
    <t>&lt;-마지막달 수령금액</t>
    <phoneticPr fontId="2" type="noConversion"/>
  </si>
  <si>
    <t>&lt;-다음달 초 수령금액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</si>
</sst>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0" xfId="0" applyAlignment="1">
      <alignment horizontal="center" vertical="center"/>
    </xf>
    <xf numFmtId="41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41" fontId="0" fillId="2" borderId="2" xfId="1" applyFont="1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41" fontId="0" fillId="2" borderId="4" xfId="1" applyFont="1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176" fontId="0" fillId="2" borderId="6" xfId="1" applyNumberFormat="1" applyFont="1" applyFill="1" applyBorder="1">
      <alignment vertical="center"/>
    </xf>
    <xf numFmtId="0" fontId="0" fillId="0" borderId="7" xfId="0" applyBorder="1" applyAlignment="1">
      <alignment horizontal="center" vertical="center"/>
    </xf>
    <xf numFmtId="41" fontId="0" fillId="2" borderId="8" xfId="1" applyFont="1" applyFill="1" applyBorder="1">
      <alignment vertical="center"/>
    </xf>
    <xf numFmtId="41" fontId="0" fillId="2" borderId="9" xfId="1" applyFont="1" applyFill="1" applyBorder="1">
      <alignment vertical="center"/>
    </xf>
    <xf numFmtId="41" fontId="0" fillId="2" borderId="9" xfId="0" applyNumberFormat="1" applyFill="1" applyBorder="1">
      <alignment vertical="center"/>
    </xf>
    <xf numFmtId="41" fontId="0" fillId="2" borderId="9" xfId="1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1" fontId="0" fillId="0" borderId="9" xfId="1" applyFont="1" applyBorder="1" applyAlignment="1">
      <alignment horizontal="center" vertical="center"/>
    </xf>
    <xf numFmtId="41" fontId="0" fillId="0" borderId="9" xfId="1" applyFont="1" applyBorder="1">
      <alignment vertical="center"/>
    </xf>
    <xf numFmtId="0" fontId="0" fillId="0" borderId="9" xfId="0" applyBorder="1">
      <alignment vertical="center"/>
    </xf>
    <xf numFmtId="41" fontId="0" fillId="0" borderId="9" xfId="0" applyNumberFormat="1" applyBorder="1">
      <alignment vertical="center"/>
    </xf>
    <xf numFmtId="0" fontId="0" fillId="2" borderId="8" xfId="1" applyNumberFormat="1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38"/>
  <sheetViews>
    <sheetView tabSelected="1" topLeftCell="A4" workbookViewId="0">
      <selection activeCell="I137" sqref="I137"/>
    </sheetView>
  </sheetViews>
  <sheetFormatPr defaultRowHeight="17.399999999999999" x14ac:dyDescent="0.4"/>
  <cols>
    <col min="1" max="1" width="12.19921875" style="2" customWidth="1"/>
    <col min="2" max="2" width="12.59765625" style="1" bestFit="1" customWidth="1"/>
    <col min="3" max="3" width="13" bestFit="1" customWidth="1"/>
    <col min="4" max="4" width="15.59765625" bestFit="1" customWidth="1"/>
    <col min="5" max="5" width="13.3984375" customWidth="1"/>
    <col min="6" max="6" width="11.8984375" bestFit="1" customWidth="1"/>
    <col min="7" max="7" width="11" bestFit="1" customWidth="1"/>
    <col min="8" max="8" width="12.59765625" bestFit="1" customWidth="1"/>
    <col min="9" max="10" width="13.8984375" customWidth="1"/>
  </cols>
  <sheetData>
    <row r="2" spans="1:10" ht="18" thickBot="1" x14ac:dyDescent="0.45"/>
    <row r="3" spans="1:10" x14ac:dyDescent="0.4">
      <c r="A3" s="5" t="s">
        <v>3</v>
      </c>
      <c r="B3" s="6">
        <v>300000</v>
      </c>
      <c r="C3" s="2" t="s">
        <v>7</v>
      </c>
      <c r="G3" s="5" t="s">
        <v>3</v>
      </c>
      <c r="H3" s="6">
        <v>500000</v>
      </c>
      <c r="I3" s="2" t="s">
        <v>7</v>
      </c>
    </row>
    <row r="4" spans="1:10" x14ac:dyDescent="0.4">
      <c r="A4" s="7" t="s">
        <v>4</v>
      </c>
      <c r="B4" s="8">
        <v>8</v>
      </c>
      <c r="C4" s="2" t="s">
        <v>8</v>
      </c>
      <c r="D4" t="s">
        <v>12</v>
      </c>
      <c r="G4" s="7" t="s">
        <v>4</v>
      </c>
      <c r="H4" s="8">
        <v>10</v>
      </c>
      <c r="I4" s="2" t="s">
        <v>8</v>
      </c>
    </row>
    <row r="5" spans="1:10" ht="18" thickBot="1" x14ac:dyDescent="0.45">
      <c r="A5" s="9" t="s">
        <v>5</v>
      </c>
      <c r="B5" s="10">
        <v>0.06</v>
      </c>
      <c r="C5" s="2" t="s">
        <v>9</v>
      </c>
      <c r="G5" s="9" t="s">
        <v>5</v>
      </c>
      <c r="H5" s="10">
        <v>7.0000000000000007E-2</v>
      </c>
      <c r="I5" s="2" t="s">
        <v>9</v>
      </c>
    </row>
    <row r="6" spans="1:10" x14ac:dyDescent="0.4">
      <c r="B6" s="4"/>
      <c r="G6" s="2"/>
      <c r="H6" s="4"/>
    </row>
    <row r="7" spans="1:10" ht="18" thickBot="1" x14ac:dyDescent="0.45">
      <c r="G7" s="2"/>
      <c r="H7" s="1"/>
    </row>
    <row r="8" spans="1:10" ht="18" thickBot="1" x14ac:dyDescent="0.45">
      <c r="A8" s="11" t="s">
        <v>6</v>
      </c>
      <c r="B8" s="12">
        <f>FV($B$5/12, $B$4*12, $B$3,0,0)</f>
        <v>-36848562.50765048</v>
      </c>
      <c r="C8" t="s">
        <v>10</v>
      </c>
      <c r="G8" s="11" t="s">
        <v>6</v>
      </c>
      <c r="H8" s="22">
        <f>FV($H$5/12,$H$4*12, $H$3,0,0)</f>
        <v>-86542403.716768399</v>
      </c>
    </row>
    <row r="9" spans="1:10" ht="18" thickBot="1" x14ac:dyDescent="0.45">
      <c r="G9" s="2"/>
      <c r="H9" s="1"/>
    </row>
    <row r="10" spans="1:10" ht="18" thickBot="1" x14ac:dyDescent="0.45">
      <c r="A10" s="11" t="s">
        <v>6</v>
      </c>
      <c r="B10" s="22">
        <f>FV($B$5/12, $B$4*12, $B$3,0,1)</f>
        <v>-37032805.320188724</v>
      </c>
      <c r="C10" t="s">
        <v>11</v>
      </c>
      <c r="G10" s="11" t="s">
        <v>6</v>
      </c>
      <c r="H10" s="22">
        <f>FV($H$5/12, $H$4*12, $H$3,0,1)</f>
        <v>-87047234.40511623</v>
      </c>
    </row>
    <row r="13" spans="1:10" x14ac:dyDescent="0.4">
      <c r="A13" s="17" t="s">
        <v>13</v>
      </c>
      <c r="B13" s="18" t="s">
        <v>1</v>
      </c>
      <c r="C13" s="17" t="s">
        <v>0</v>
      </c>
      <c r="D13" s="17" t="s">
        <v>2</v>
      </c>
      <c r="G13" s="17" t="s">
        <v>13</v>
      </c>
      <c r="H13" s="18" t="s">
        <v>1</v>
      </c>
      <c r="I13" s="17" t="s">
        <v>0</v>
      </c>
      <c r="J13" s="17" t="s">
        <v>2</v>
      </c>
    </row>
    <row r="14" spans="1:10" x14ac:dyDescent="0.4">
      <c r="A14" s="17">
        <v>1</v>
      </c>
      <c r="B14" s="19">
        <f>$B$3</f>
        <v>300000</v>
      </c>
      <c r="C14" s="20">
        <v>0</v>
      </c>
      <c r="D14" s="21">
        <f>B14+C14</f>
        <v>300000</v>
      </c>
      <c r="G14" s="17">
        <v>1</v>
      </c>
      <c r="H14" s="19">
        <f>$H$3</f>
        <v>500000</v>
      </c>
      <c r="I14" s="20">
        <v>0</v>
      </c>
      <c r="J14" s="21">
        <f>H14+I14</f>
        <v>500000</v>
      </c>
    </row>
    <row r="15" spans="1:10" x14ac:dyDescent="0.4">
      <c r="A15" s="17">
        <v>2</v>
      </c>
      <c r="B15" s="19">
        <f t="shared" ref="B15:B78" si="0">$B$3</f>
        <v>300000</v>
      </c>
      <c r="C15" s="21">
        <f>D14*$B$5/12</f>
        <v>1500</v>
      </c>
      <c r="D15" s="21">
        <f>(D14+C15+B15)</f>
        <v>601500</v>
      </c>
      <c r="G15" s="17">
        <v>2</v>
      </c>
      <c r="H15" s="19">
        <f t="shared" ref="H15:H78" si="1">$H$3</f>
        <v>500000</v>
      </c>
      <c r="I15" s="21">
        <f>J14*$H$5/12</f>
        <v>2916.6666666666665</v>
      </c>
      <c r="J15" s="21">
        <f>(J14+I15+H15)</f>
        <v>1002916.6666666667</v>
      </c>
    </row>
    <row r="16" spans="1:10" x14ac:dyDescent="0.4">
      <c r="A16" s="17">
        <v>3</v>
      </c>
      <c r="B16" s="19">
        <f t="shared" si="0"/>
        <v>300000</v>
      </c>
      <c r="C16" s="21">
        <f t="shared" ref="C16:C79" si="2">D15*$B$5/12</f>
        <v>3007.5</v>
      </c>
      <c r="D16" s="21">
        <f t="shared" ref="D16:D79" si="3">(D15+C16+B16)</f>
        <v>904507.5</v>
      </c>
      <c r="G16" s="17">
        <v>3</v>
      </c>
      <c r="H16" s="19">
        <f t="shared" si="1"/>
        <v>500000</v>
      </c>
      <c r="I16" s="21">
        <f t="shared" ref="I16:I79" si="4">J15*$H$5/12</f>
        <v>5850.3472222222226</v>
      </c>
      <c r="J16" s="21">
        <f t="shared" ref="J16:J79" si="5">(J15+I16+H16)</f>
        <v>1508767.013888889</v>
      </c>
    </row>
    <row r="17" spans="1:10" x14ac:dyDescent="0.4">
      <c r="A17" s="17">
        <v>4</v>
      </c>
      <c r="B17" s="19">
        <f t="shared" si="0"/>
        <v>300000</v>
      </c>
      <c r="C17" s="21">
        <f t="shared" si="2"/>
        <v>4522.5374999999995</v>
      </c>
      <c r="D17" s="21">
        <f t="shared" si="3"/>
        <v>1209030.0375000001</v>
      </c>
      <c r="G17" s="17">
        <v>4</v>
      </c>
      <c r="H17" s="19">
        <f t="shared" si="1"/>
        <v>500000</v>
      </c>
      <c r="I17" s="21">
        <f t="shared" si="4"/>
        <v>8801.1409143518522</v>
      </c>
      <c r="J17" s="21">
        <f t="shared" si="5"/>
        <v>2017568.1548032409</v>
      </c>
    </row>
    <row r="18" spans="1:10" x14ac:dyDescent="0.4">
      <c r="A18" s="17">
        <v>5</v>
      </c>
      <c r="B18" s="19">
        <f t="shared" si="0"/>
        <v>300000</v>
      </c>
      <c r="C18" s="21">
        <f t="shared" si="2"/>
        <v>6045.1501875000004</v>
      </c>
      <c r="D18" s="21">
        <f t="shared" si="3"/>
        <v>1515075.1876875001</v>
      </c>
      <c r="G18" s="17">
        <v>5</v>
      </c>
      <c r="H18" s="19">
        <f t="shared" si="1"/>
        <v>500000</v>
      </c>
      <c r="I18" s="21">
        <f t="shared" si="4"/>
        <v>11769.147569685572</v>
      </c>
      <c r="J18" s="21">
        <f t="shared" si="5"/>
        <v>2529337.3023729264</v>
      </c>
    </row>
    <row r="19" spans="1:10" x14ac:dyDescent="0.4">
      <c r="A19" s="17">
        <v>6</v>
      </c>
      <c r="B19" s="19">
        <f t="shared" si="0"/>
        <v>300000</v>
      </c>
      <c r="C19" s="21">
        <f t="shared" si="2"/>
        <v>7575.3759384375007</v>
      </c>
      <c r="D19" s="21">
        <f t="shared" si="3"/>
        <v>1822650.5636259376</v>
      </c>
      <c r="G19" s="17">
        <v>6</v>
      </c>
      <c r="H19" s="19">
        <f t="shared" si="1"/>
        <v>500000</v>
      </c>
      <c r="I19" s="21">
        <f t="shared" si="4"/>
        <v>14754.467597175404</v>
      </c>
      <c r="J19" s="21">
        <f t="shared" si="5"/>
        <v>3044091.7699701018</v>
      </c>
    </row>
    <row r="20" spans="1:10" x14ac:dyDescent="0.4">
      <c r="A20" s="17">
        <v>7</v>
      </c>
      <c r="B20" s="19">
        <f t="shared" si="0"/>
        <v>300000</v>
      </c>
      <c r="C20" s="21">
        <f t="shared" si="2"/>
        <v>9113.2528181296875</v>
      </c>
      <c r="D20" s="21">
        <f t="shared" si="3"/>
        <v>2131763.8164440673</v>
      </c>
      <c r="G20" s="17">
        <v>7</v>
      </c>
      <c r="H20" s="19">
        <f t="shared" si="1"/>
        <v>500000</v>
      </c>
      <c r="I20" s="21">
        <f t="shared" si="4"/>
        <v>17757.20199149226</v>
      </c>
      <c r="J20" s="21">
        <f t="shared" si="5"/>
        <v>3561848.9719615942</v>
      </c>
    </row>
    <row r="21" spans="1:10" x14ac:dyDescent="0.4">
      <c r="A21" s="17">
        <v>8</v>
      </c>
      <c r="B21" s="19">
        <f t="shared" si="0"/>
        <v>300000</v>
      </c>
      <c r="C21" s="21">
        <f t="shared" si="2"/>
        <v>10658.819082220336</v>
      </c>
      <c r="D21" s="21">
        <f t="shared" si="3"/>
        <v>2442422.6355262878</v>
      </c>
      <c r="G21" s="17">
        <v>8</v>
      </c>
      <c r="H21" s="19">
        <f t="shared" si="1"/>
        <v>500000</v>
      </c>
      <c r="I21" s="21">
        <f t="shared" si="4"/>
        <v>20777.452336442635</v>
      </c>
      <c r="J21" s="21">
        <f t="shared" si="5"/>
        <v>4082626.4242980368</v>
      </c>
    </row>
    <row r="22" spans="1:10" x14ac:dyDescent="0.4">
      <c r="A22" s="17">
        <v>9</v>
      </c>
      <c r="B22" s="19">
        <f t="shared" si="0"/>
        <v>300000</v>
      </c>
      <c r="C22" s="21">
        <f t="shared" si="2"/>
        <v>12212.113177631438</v>
      </c>
      <c r="D22" s="21">
        <f t="shared" si="3"/>
        <v>2754634.7487039194</v>
      </c>
      <c r="G22" s="17">
        <v>9</v>
      </c>
      <c r="H22" s="19">
        <f t="shared" si="1"/>
        <v>500000</v>
      </c>
      <c r="I22" s="21">
        <f t="shared" si="4"/>
        <v>23815.320808405217</v>
      </c>
      <c r="J22" s="21">
        <f t="shared" si="5"/>
        <v>4606441.7451064419</v>
      </c>
    </row>
    <row r="23" spans="1:10" x14ac:dyDescent="0.4">
      <c r="A23" s="17">
        <v>10</v>
      </c>
      <c r="B23" s="19">
        <f t="shared" si="0"/>
        <v>300000</v>
      </c>
      <c r="C23" s="21">
        <f t="shared" si="2"/>
        <v>13773.173743519597</v>
      </c>
      <c r="D23" s="21">
        <f t="shared" si="3"/>
        <v>3068407.9224474388</v>
      </c>
      <c r="G23" s="17">
        <v>10</v>
      </c>
      <c r="H23" s="19">
        <f t="shared" si="1"/>
        <v>500000</v>
      </c>
      <c r="I23" s="21">
        <f t="shared" si="4"/>
        <v>26870.910179787581</v>
      </c>
      <c r="J23" s="21">
        <f t="shared" si="5"/>
        <v>5133312.6552862292</v>
      </c>
    </row>
    <row r="24" spans="1:10" x14ac:dyDescent="0.4">
      <c r="A24" s="17">
        <v>11</v>
      </c>
      <c r="B24" s="19">
        <f t="shared" si="0"/>
        <v>300000</v>
      </c>
      <c r="C24" s="21">
        <f t="shared" si="2"/>
        <v>15342.039612237195</v>
      </c>
      <c r="D24" s="21">
        <f t="shared" si="3"/>
        <v>3383749.9620596762</v>
      </c>
      <c r="G24" s="17">
        <v>11</v>
      </c>
      <c r="H24" s="19">
        <f t="shared" si="1"/>
        <v>500000</v>
      </c>
      <c r="I24" s="21">
        <f t="shared" si="4"/>
        <v>29944.323822503007</v>
      </c>
      <c r="J24" s="21">
        <f t="shared" si="5"/>
        <v>5663256.9791087322</v>
      </c>
    </row>
    <row r="25" spans="1:10" x14ac:dyDescent="0.4">
      <c r="A25" s="17">
        <v>12</v>
      </c>
      <c r="B25" s="19">
        <f t="shared" si="0"/>
        <v>300000</v>
      </c>
      <c r="C25" s="21">
        <f t="shared" si="2"/>
        <v>16918.749810298381</v>
      </c>
      <c r="D25" s="21">
        <f t="shared" si="3"/>
        <v>3700668.7118699746</v>
      </c>
      <c r="G25" s="17">
        <v>12</v>
      </c>
      <c r="H25" s="19">
        <f t="shared" si="1"/>
        <v>500000</v>
      </c>
      <c r="I25" s="21">
        <f t="shared" si="4"/>
        <v>33035.665711467605</v>
      </c>
      <c r="J25" s="21">
        <f t="shared" si="5"/>
        <v>6196292.6448201993</v>
      </c>
    </row>
    <row r="26" spans="1:10" x14ac:dyDescent="0.4">
      <c r="A26" s="17">
        <v>13</v>
      </c>
      <c r="B26" s="19">
        <f t="shared" si="0"/>
        <v>300000</v>
      </c>
      <c r="C26" s="21">
        <f t="shared" si="2"/>
        <v>18503.343559349873</v>
      </c>
      <c r="D26" s="21">
        <f t="shared" si="3"/>
        <v>4019172.0554293245</v>
      </c>
      <c r="G26" s="17">
        <v>13</v>
      </c>
      <c r="H26" s="19">
        <f t="shared" si="1"/>
        <v>500000</v>
      </c>
      <c r="I26" s="21">
        <f t="shared" si="4"/>
        <v>36145.040428117834</v>
      </c>
      <c r="J26" s="21">
        <f t="shared" si="5"/>
        <v>6732437.6852483172</v>
      </c>
    </row>
    <row r="27" spans="1:10" x14ac:dyDescent="0.4">
      <c r="A27" s="17">
        <v>14</v>
      </c>
      <c r="B27" s="19">
        <f t="shared" si="0"/>
        <v>300000</v>
      </c>
      <c r="C27" s="21">
        <f t="shared" si="2"/>
        <v>20095.860277146621</v>
      </c>
      <c r="D27" s="21">
        <f t="shared" si="3"/>
        <v>4339267.9157064706</v>
      </c>
      <c r="G27" s="17">
        <v>14</v>
      </c>
      <c r="H27" s="19">
        <f t="shared" si="1"/>
        <v>500000</v>
      </c>
      <c r="I27" s="21">
        <f t="shared" si="4"/>
        <v>39272.55316394852</v>
      </c>
      <c r="J27" s="21">
        <f t="shared" si="5"/>
        <v>7271710.2384122657</v>
      </c>
    </row>
    <row r="28" spans="1:10" x14ac:dyDescent="0.4">
      <c r="A28" s="17">
        <v>15</v>
      </c>
      <c r="B28" s="19">
        <f t="shared" si="0"/>
        <v>300000</v>
      </c>
      <c r="C28" s="21">
        <f t="shared" si="2"/>
        <v>21696.339578532352</v>
      </c>
      <c r="D28" s="21">
        <f t="shared" si="3"/>
        <v>4660964.2552850032</v>
      </c>
      <c r="G28" s="17">
        <v>15</v>
      </c>
      <c r="H28" s="19">
        <f t="shared" si="1"/>
        <v>500000</v>
      </c>
      <c r="I28" s="21">
        <f t="shared" si="4"/>
        <v>42418.309724071551</v>
      </c>
      <c r="J28" s="21">
        <f t="shared" si="5"/>
        <v>7814128.5481363377</v>
      </c>
    </row>
    <row r="29" spans="1:10" x14ac:dyDescent="0.4">
      <c r="A29" s="17">
        <v>16</v>
      </c>
      <c r="B29" s="19">
        <f t="shared" si="0"/>
        <v>300000</v>
      </c>
      <c r="C29" s="21">
        <f t="shared" si="2"/>
        <v>23304.821276425017</v>
      </c>
      <c r="D29" s="21">
        <f t="shared" si="3"/>
        <v>4984269.0765614286</v>
      </c>
      <c r="G29" s="17">
        <v>16</v>
      </c>
      <c r="H29" s="19">
        <f t="shared" si="1"/>
        <v>500000</v>
      </c>
      <c r="I29" s="21">
        <f t="shared" si="4"/>
        <v>45582.416530795308</v>
      </c>
      <c r="J29" s="21">
        <f t="shared" si="5"/>
        <v>8359710.9646671331</v>
      </c>
    </row>
    <row r="30" spans="1:10" x14ac:dyDescent="0.4">
      <c r="A30" s="17">
        <v>17</v>
      </c>
      <c r="B30" s="19">
        <f t="shared" si="0"/>
        <v>300000</v>
      </c>
      <c r="C30" s="21">
        <f t="shared" si="2"/>
        <v>24921.34538280714</v>
      </c>
      <c r="D30" s="21">
        <f t="shared" si="3"/>
        <v>5309190.4219442355</v>
      </c>
      <c r="G30" s="17">
        <v>17</v>
      </c>
      <c r="H30" s="19">
        <f t="shared" si="1"/>
        <v>500000</v>
      </c>
      <c r="I30" s="21">
        <f t="shared" si="4"/>
        <v>48764.980627224948</v>
      </c>
      <c r="J30" s="21">
        <f t="shared" si="5"/>
        <v>8908475.9452943578</v>
      </c>
    </row>
    <row r="31" spans="1:10" x14ac:dyDescent="0.4">
      <c r="A31" s="17">
        <v>18</v>
      </c>
      <c r="B31" s="19">
        <f t="shared" si="0"/>
        <v>300000</v>
      </c>
      <c r="C31" s="21">
        <f t="shared" si="2"/>
        <v>26545.952109721173</v>
      </c>
      <c r="D31" s="21">
        <f t="shared" si="3"/>
        <v>5635736.3740539569</v>
      </c>
      <c r="G31" s="17">
        <v>18</v>
      </c>
      <c r="H31" s="19">
        <f t="shared" si="1"/>
        <v>500000</v>
      </c>
      <c r="I31" s="21">
        <f t="shared" si="4"/>
        <v>51966.109680883761</v>
      </c>
      <c r="J31" s="21">
        <f t="shared" si="5"/>
        <v>9460442.0549752414</v>
      </c>
    </row>
    <row r="32" spans="1:10" x14ac:dyDescent="0.4">
      <c r="A32" s="17">
        <v>19</v>
      </c>
      <c r="B32" s="19">
        <f t="shared" si="0"/>
        <v>300000</v>
      </c>
      <c r="C32" s="21">
        <f t="shared" si="2"/>
        <v>28178.681870269782</v>
      </c>
      <c r="D32" s="21">
        <f t="shared" si="3"/>
        <v>5963915.0559242265</v>
      </c>
      <c r="G32" s="17">
        <v>19</v>
      </c>
      <c r="H32" s="19">
        <f t="shared" si="1"/>
        <v>500000</v>
      </c>
      <c r="I32" s="21">
        <f t="shared" si="4"/>
        <v>55185.911987355583</v>
      </c>
      <c r="J32" s="21">
        <f t="shared" si="5"/>
        <v>10015627.966962596</v>
      </c>
    </row>
    <row r="33" spans="1:10" x14ac:dyDescent="0.4">
      <c r="A33" s="17">
        <v>20</v>
      </c>
      <c r="B33" s="19">
        <f t="shared" si="0"/>
        <v>300000</v>
      </c>
      <c r="C33" s="21">
        <f t="shared" si="2"/>
        <v>29819.575279621131</v>
      </c>
      <c r="D33" s="21">
        <f t="shared" si="3"/>
        <v>6293734.6312038479</v>
      </c>
      <c r="G33" s="17">
        <v>20</v>
      </c>
      <c r="H33" s="19">
        <f t="shared" si="1"/>
        <v>500000</v>
      </c>
      <c r="I33" s="21">
        <f t="shared" si="4"/>
        <v>58424.496473948479</v>
      </c>
      <c r="J33" s="21">
        <f t="shared" si="5"/>
        <v>10574052.463436546</v>
      </c>
    </row>
    <row r="34" spans="1:10" x14ac:dyDescent="0.4">
      <c r="A34" s="17">
        <v>21</v>
      </c>
      <c r="B34" s="19">
        <f t="shared" si="0"/>
        <v>300000</v>
      </c>
      <c r="C34" s="21">
        <f t="shared" si="2"/>
        <v>31468.673156019238</v>
      </c>
      <c r="D34" s="21">
        <f t="shared" si="3"/>
        <v>6625203.3043598672</v>
      </c>
      <c r="G34" s="17">
        <v>21</v>
      </c>
      <c r="H34" s="19">
        <f t="shared" si="1"/>
        <v>500000</v>
      </c>
      <c r="I34" s="21">
        <f t="shared" si="4"/>
        <v>61681.972703379863</v>
      </c>
      <c r="J34" s="21">
        <f t="shared" si="5"/>
        <v>11135734.436139926</v>
      </c>
    </row>
    <row r="35" spans="1:10" x14ac:dyDescent="0.4">
      <c r="A35" s="17">
        <v>22</v>
      </c>
      <c r="B35" s="19">
        <f t="shared" si="0"/>
        <v>300000</v>
      </c>
      <c r="C35" s="21">
        <f t="shared" si="2"/>
        <v>33126.016521799334</v>
      </c>
      <c r="D35" s="21">
        <f t="shared" si="3"/>
        <v>6958329.3208816666</v>
      </c>
      <c r="G35" s="17">
        <v>22</v>
      </c>
      <c r="H35" s="19">
        <f t="shared" si="1"/>
        <v>500000</v>
      </c>
      <c r="I35" s="21">
        <f t="shared" si="4"/>
        <v>64958.450877482908</v>
      </c>
      <c r="J35" s="21">
        <f t="shared" si="5"/>
        <v>11700692.887017408</v>
      </c>
    </row>
    <row r="36" spans="1:10" x14ac:dyDescent="0.4">
      <c r="A36" s="17">
        <v>23</v>
      </c>
      <c r="B36" s="19">
        <f t="shared" si="0"/>
        <v>300000</v>
      </c>
      <c r="C36" s="21">
        <f t="shared" si="2"/>
        <v>34791.646604408328</v>
      </c>
      <c r="D36" s="21">
        <f t="shared" si="3"/>
        <v>7293120.9674860751</v>
      </c>
      <c r="G36" s="17">
        <v>23</v>
      </c>
      <c r="H36" s="19">
        <f t="shared" si="1"/>
        <v>500000</v>
      </c>
      <c r="I36" s="21">
        <f t="shared" si="4"/>
        <v>68254.041840934893</v>
      </c>
      <c r="J36" s="21">
        <f t="shared" si="5"/>
        <v>12268946.928858344</v>
      </c>
    </row>
    <row r="37" spans="1:10" x14ac:dyDescent="0.4">
      <c r="A37" s="17">
        <v>24</v>
      </c>
      <c r="B37" s="19">
        <f t="shared" si="0"/>
        <v>300000</v>
      </c>
      <c r="C37" s="21">
        <f t="shared" si="2"/>
        <v>36465.604837430372</v>
      </c>
      <c r="D37" s="21">
        <f t="shared" si="3"/>
        <v>7629586.5723235058</v>
      </c>
      <c r="G37" s="17">
        <v>24</v>
      </c>
      <c r="H37" s="19">
        <f t="shared" si="1"/>
        <v>500000</v>
      </c>
      <c r="I37" s="21">
        <f t="shared" si="4"/>
        <v>71568.85708500701</v>
      </c>
      <c r="J37" s="21">
        <f t="shared" si="5"/>
        <v>12840515.78594335</v>
      </c>
    </row>
    <row r="38" spans="1:10" x14ac:dyDescent="0.4">
      <c r="A38" s="17">
        <v>25</v>
      </c>
      <c r="B38" s="19">
        <f t="shared" si="0"/>
        <v>300000</v>
      </c>
      <c r="C38" s="21">
        <f t="shared" si="2"/>
        <v>38147.932861617526</v>
      </c>
      <c r="D38" s="21">
        <f t="shared" si="3"/>
        <v>7967734.5051851235</v>
      </c>
      <c r="G38" s="17">
        <v>25</v>
      </c>
      <c r="H38" s="19">
        <f t="shared" si="1"/>
        <v>500000</v>
      </c>
      <c r="I38" s="21">
        <f t="shared" si="4"/>
        <v>74903.008751336209</v>
      </c>
      <c r="J38" s="21">
        <f t="shared" si="5"/>
        <v>13415418.794694686</v>
      </c>
    </row>
    <row r="39" spans="1:10" x14ac:dyDescent="0.4">
      <c r="A39" s="17">
        <v>26</v>
      </c>
      <c r="B39" s="19">
        <f t="shared" si="0"/>
        <v>300000</v>
      </c>
      <c r="C39" s="21">
        <f t="shared" si="2"/>
        <v>39838.672525925613</v>
      </c>
      <c r="D39" s="21">
        <f t="shared" si="3"/>
        <v>8307573.1777110491</v>
      </c>
      <c r="G39" s="17">
        <v>26</v>
      </c>
      <c r="H39" s="19">
        <f t="shared" si="1"/>
        <v>500000</v>
      </c>
      <c r="I39" s="21">
        <f t="shared" si="4"/>
        <v>78256.609635719011</v>
      </c>
      <c r="J39" s="21">
        <f t="shared" si="5"/>
        <v>13993675.404330404</v>
      </c>
    </row>
    <row r="40" spans="1:10" x14ac:dyDescent="0.4">
      <c r="A40" s="17">
        <v>27</v>
      </c>
      <c r="B40" s="19">
        <f t="shared" si="0"/>
        <v>300000</v>
      </c>
      <c r="C40" s="21">
        <f t="shared" si="2"/>
        <v>41537.865888555243</v>
      </c>
      <c r="D40" s="21">
        <f t="shared" si="3"/>
        <v>8649111.0435996056</v>
      </c>
      <c r="G40" s="17">
        <v>27</v>
      </c>
      <c r="H40" s="19">
        <f t="shared" si="1"/>
        <v>500000</v>
      </c>
      <c r="I40" s="21">
        <f t="shared" si="4"/>
        <v>81629.773191927365</v>
      </c>
      <c r="J40" s="21">
        <f t="shared" si="5"/>
        <v>14575305.177522331</v>
      </c>
    </row>
    <row r="41" spans="1:10" x14ac:dyDescent="0.4">
      <c r="A41" s="17">
        <v>28</v>
      </c>
      <c r="B41" s="19">
        <f t="shared" si="0"/>
        <v>300000</v>
      </c>
      <c r="C41" s="21">
        <f t="shared" si="2"/>
        <v>43245.555217998022</v>
      </c>
      <c r="D41" s="21">
        <f t="shared" si="3"/>
        <v>8992356.5988176037</v>
      </c>
      <c r="G41" s="17">
        <v>28</v>
      </c>
      <c r="H41" s="19">
        <f t="shared" si="1"/>
        <v>500000</v>
      </c>
      <c r="I41" s="21">
        <f t="shared" si="4"/>
        <v>85022.613535546945</v>
      </c>
      <c r="J41" s="21">
        <f t="shared" si="5"/>
        <v>15160327.791057879</v>
      </c>
    </row>
    <row r="42" spans="1:10" x14ac:dyDescent="0.4">
      <c r="A42" s="17">
        <v>29</v>
      </c>
      <c r="B42" s="19">
        <f t="shared" si="0"/>
        <v>300000</v>
      </c>
      <c r="C42" s="21">
        <f t="shared" si="2"/>
        <v>44961.782994088018</v>
      </c>
      <c r="D42" s="21">
        <f t="shared" si="3"/>
        <v>9337318.3818116914</v>
      </c>
      <c r="G42" s="17">
        <v>29</v>
      </c>
      <c r="H42" s="19">
        <f t="shared" si="1"/>
        <v>500000</v>
      </c>
      <c r="I42" s="21">
        <f t="shared" si="4"/>
        <v>88435.245447837631</v>
      </c>
      <c r="J42" s="21">
        <f t="shared" si="5"/>
        <v>15748763.036505716</v>
      </c>
    </row>
    <row r="43" spans="1:10" x14ac:dyDescent="0.4">
      <c r="A43" s="17">
        <v>30</v>
      </c>
      <c r="B43" s="19">
        <f t="shared" si="0"/>
        <v>300000</v>
      </c>
      <c r="C43" s="21">
        <f t="shared" si="2"/>
        <v>46686.591909058458</v>
      </c>
      <c r="D43" s="21">
        <f t="shared" si="3"/>
        <v>9684004.9737207498</v>
      </c>
      <c r="G43" s="17">
        <v>30</v>
      </c>
      <c r="H43" s="19">
        <f t="shared" si="1"/>
        <v>500000</v>
      </c>
      <c r="I43" s="21">
        <f t="shared" si="4"/>
        <v>91867.784379616685</v>
      </c>
      <c r="J43" s="21">
        <f t="shared" si="5"/>
        <v>16340630.820885332</v>
      </c>
    </row>
    <row r="44" spans="1:10" x14ac:dyDescent="0.4">
      <c r="A44" s="17">
        <v>31</v>
      </c>
      <c r="B44" s="19">
        <f t="shared" si="0"/>
        <v>300000</v>
      </c>
      <c r="C44" s="21">
        <f t="shared" si="2"/>
        <v>48420.024868603745</v>
      </c>
      <c r="D44" s="21">
        <f t="shared" si="3"/>
        <v>10032424.998589354</v>
      </c>
      <c r="G44" s="17">
        <v>31</v>
      </c>
      <c r="H44" s="19">
        <f t="shared" si="1"/>
        <v>500000</v>
      </c>
      <c r="I44" s="21">
        <f t="shared" si="4"/>
        <v>95320.346455164443</v>
      </c>
      <c r="J44" s="21">
        <f t="shared" si="5"/>
        <v>16935951.167340495</v>
      </c>
    </row>
    <row r="45" spans="1:10" x14ac:dyDescent="0.4">
      <c r="A45" s="17">
        <v>32</v>
      </c>
      <c r="B45" s="19">
        <f t="shared" si="0"/>
        <v>300000</v>
      </c>
      <c r="C45" s="21">
        <f t="shared" si="2"/>
        <v>50162.124992946767</v>
      </c>
      <c r="D45" s="21">
        <f t="shared" si="3"/>
        <v>10382587.1235823</v>
      </c>
      <c r="G45" s="17">
        <v>32</v>
      </c>
      <c r="H45" s="19">
        <f t="shared" si="1"/>
        <v>500000</v>
      </c>
      <c r="I45" s="21">
        <f t="shared" si="4"/>
        <v>98793.048476152893</v>
      </c>
      <c r="J45" s="21">
        <f t="shared" si="5"/>
        <v>17534744.215816647</v>
      </c>
    </row>
    <row r="46" spans="1:10" x14ac:dyDescent="0.4">
      <c r="A46" s="17">
        <v>33</v>
      </c>
      <c r="B46" s="19">
        <f t="shared" si="0"/>
        <v>300000</v>
      </c>
      <c r="C46" s="21">
        <f t="shared" si="2"/>
        <v>51912.935617911491</v>
      </c>
      <c r="D46" s="21">
        <f t="shared" si="3"/>
        <v>10734500.05920021</v>
      </c>
      <c r="G46" s="17">
        <v>33</v>
      </c>
      <c r="H46" s="19">
        <f t="shared" si="1"/>
        <v>500000</v>
      </c>
      <c r="I46" s="21">
        <f t="shared" si="4"/>
        <v>102286.00792559712</v>
      </c>
      <c r="J46" s="21">
        <f t="shared" si="5"/>
        <v>18137030.223742243</v>
      </c>
    </row>
    <row r="47" spans="1:10" x14ac:dyDescent="0.4">
      <c r="A47" s="17">
        <v>34</v>
      </c>
      <c r="B47" s="19">
        <f t="shared" si="0"/>
        <v>300000</v>
      </c>
      <c r="C47" s="21">
        <f t="shared" si="2"/>
        <v>53672.500296001053</v>
      </c>
      <c r="D47" s="21">
        <f t="shared" si="3"/>
        <v>11088172.559496211</v>
      </c>
      <c r="G47" s="17">
        <v>34</v>
      </c>
      <c r="H47" s="19">
        <f t="shared" si="1"/>
        <v>500000</v>
      </c>
      <c r="I47" s="21">
        <f t="shared" si="4"/>
        <v>105799.34297182976</v>
      </c>
      <c r="J47" s="21">
        <f t="shared" si="5"/>
        <v>18742829.566714074</v>
      </c>
    </row>
    <row r="48" spans="1:10" x14ac:dyDescent="0.4">
      <c r="A48" s="17">
        <v>35</v>
      </c>
      <c r="B48" s="19">
        <f t="shared" si="0"/>
        <v>300000</v>
      </c>
      <c r="C48" s="21">
        <f t="shared" si="2"/>
        <v>55440.862797481059</v>
      </c>
      <c r="D48" s="21">
        <f t="shared" si="3"/>
        <v>11443613.422293693</v>
      </c>
      <c r="G48" s="17">
        <v>35</v>
      </c>
      <c r="H48" s="19">
        <f t="shared" si="1"/>
        <v>500000</v>
      </c>
      <c r="I48" s="21">
        <f t="shared" si="4"/>
        <v>109333.17247249879</v>
      </c>
      <c r="J48" s="21">
        <f t="shared" si="5"/>
        <v>19352162.739186574</v>
      </c>
    </row>
    <row r="49" spans="1:10" x14ac:dyDescent="0.4">
      <c r="A49" s="17">
        <v>36</v>
      </c>
      <c r="B49" s="19">
        <f t="shared" si="0"/>
        <v>300000</v>
      </c>
      <c r="C49" s="21">
        <f t="shared" si="2"/>
        <v>57218.067111468466</v>
      </c>
      <c r="D49" s="21">
        <f t="shared" si="3"/>
        <v>11800831.489405161</v>
      </c>
      <c r="G49" s="17">
        <v>36</v>
      </c>
      <c r="H49" s="19">
        <f t="shared" si="1"/>
        <v>500000</v>
      </c>
      <c r="I49" s="21">
        <f t="shared" si="4"/>
        <v>112887.61597858835</v>
      </c>
      <c r="J49" s="21">
        <f t="shared" si="5"/>
        <v>19965050.355165161</v>
      </c>
    </row>
    <row r="50" spans="1:10" x14ac:dyDescent="0.4">
      <c r="A50" s="17">
        <v>37</v>
      </c>
      <c r="B50" s="19">
        <f t="shared" si="0"/>
        <v>300000</v>
      </c>
      <c r="C50" s="21">
        <f t="shared" si="2"/>
        <v>59004.157447025798</v>
      </c>
      <c r="D50" s="21">
        <f t="shared" si="3"/>
        <v>12159835.646852186</v>
      </c>
      <c r="G50" s="17">
        <v>37</v>
      </c>
      <c r="H50" s="19">
        <f t="shared" si="1"/>
        <v>500000</v>
      </c>
      <c r="I50" s="21">
        <f t="shared" si="4"/>
        <v>116462.79373846344</v>
      </c>
      <c r="J50" s="21">
        <f t="shared" si="5"/>
        <v>20581513.148903623</v>
      </c>
    </row>
    <row r="51" spans="1:10" x14ac:dyDescent="0.4">
      <c r="A51" s="17">
        <v>38</v>
      </c>
      <c r="B51" s="19">
        <f t="shared" si="0"/>
        <v>300000</v>
      </c>
      <c r="C51" s="21">
        <f t="shared" si="2"/>
        <v>60799.178234260929</v>
      </c>
      <c r="D51" s="21">
        <f t="shared" si="3"/>
        <v>12520634.825086446</v>
      </c>
      <c r="G51" s="17">
        <v>38</v>
      </c>
      <c r="H51" s="19">
        <f t="shared" si="1"/>
        <v>500000</v>
      </c>
      <c r="I51" s="21">
        <f t="shared" si="4"/>
        <v>120058.82670193781</v>
      </c>
      <c r="J51" s="21">
        <f t="shared" si="5"/>
        <v>21201571.975605562</v>
      </c>
    </row>
    <row r="52" spans="1:10" x14ac:dyDescent="0.4">
      <c r="A52" s="17">
        <v>39</v>
      </c>
      <c r="B52" s="19">
        <f t="shared" si="0"/>
        <v>300000</v>
      </c>
      <c r="C52" s="21">
        <f t="shared" si="2"/>
        <v>62603.174125432233</v>
      </c>
      <c r="D52" s="21">
        <f t="shared" si="3"/>
        <v>12883237.999211879</v>
      </c>
      <c r="G52" s="17">
        <v>39</v>
      </c>
      <c r="H52" s="19">
        <f t="shared" si="1"/>
        <v>500000</v>
      </c>
      <c r="I52" s="21">
        <f t="shared" si="4"/>
        <v>123675.8365243658</v>
      </c>
      <c r="J52" s="21">
        <f t="shared" si="5"/>
        <v>21825247.81212993</v>
      </c>
    </row>
    <row r="53" spans="1:10" x14ac:dyDescent="0.4">
      <c r="A53" s="17">
        <v>40</v>
      </c>
      <c r="B53" s="19">
        <f t="shared" si="0"/>
        <v>300000</v>
      </c>
      <c r="C53" s="21">
        <f t="shared" si="2"/>
        <v>64416.189996059395</v>
      </c>
      <c r="D53" s="21">
        <f t="shared" si="3"/>
        <v>13247654.189207939</v>
      </c>
      <c r="G53" s="17">
        <v>40</v>
      </c>
      <c r="H53" s="19">
        <f t="shared" si="1"/>
        <v>500000</v>
      </c>
      <c r="I53" s="21">
        <f t="shared" si="4"/>
        <v>127313.94557075795</v>
      </c>
      <c r="J53" s="21">
        <f t="shared" si="5"/>
        <v>22452561.757700689</v>
      </c>
    </row>
    <row r="54" spans="1:10" x14ac:dyDescent="0.4">
      <c r="A54" s="17">
        <v>41</v>
      </c>
      <c r="B54" s="19">
        <f t="shared" si="0"/>
        <v>300000</v>
      </c>
      <c r="C54" s="21">
        <f t="shared" si="2"/>
        <v>66238.270946039687</v>
      </c>
      <c r="D54" s="21">
        <f t="shared" si="3"/>
        <v>13613892.460153978</v>
      </c>
      <c r="G54" s="17">
        <v>41</v>
      </c>
      <c r="H54" s="19">
        <f t="shared" si="1"/>
        <v>500000</v>
      </c>
      <c r="I54" s="21">
        <f t="shared" si="4"/>
        <v>130973.2769199207</v>
      </c>
      <c r="J54" s="21">
        <f t="shared" si="5"/>
        <v>23083535.034620609</v>
      </c>
    </row>
    <row r="55" spans="1:10" x14ac:dyDescent="0.4">
      <c r="A55" s="17">
        <v>42</v>
      </c>
      <c r="B55" s="19">
        <f t="shared" si="0"/>
        <v>300000</v>
      </c>
      <c r="C55" s="21">
        <f t="shared" si="2"/>
        <v>68069.462300769883</v>
      </c>
      <c r="D55" s="21">
        <f t="shared" si="3"/>
        <v>13981961.922454748</v>
      </c>
      <c r="G55" s="17">
        <v>42</v>
      </c>
      <c r="H55" s="19">
        <f t="shared" si="1"/>
        <v>500000</v>
      </c>
      <c r="I55" s="21">
        <f t="shared" si="4"/>
        <v>134653.95436862024</v>
      </c>
      <c r="J55" s="21">
        <f t="shared" si="5"/>
        <v>23718188.98898923</v>
      </c>
    </row>
    <row r="56" spans="1:10" x14ac:dyDescent="0.4">
      <c r="A56" s="17">
        <v>43</v>
      </c>
      <c r="B56" s="19">
        <f t="shared" si="0"/>
        <v>300000</v>
      </c>
      <c r="C56" s="21">
        <f t="shared" si="2"/>
        <v>69909.809612273748</v>
      </c>
      <c r="D56" s="21">
        <f t="shared" si="3"/>
        <v>14351871.732067022</v>
      </c>
      <c r="G56" s="17">
        <v>43</v>
      </c>
      <c r="H56" s="19">
        <f t="shared" si="1"/>
        <v>500000</v>
      </c>
      <c r="I56" s="21">
        <f t="shared" si="4"/>
        <v>138356.10243577053</v>
      </c>
      <c r="J56" s="21">
        <f t="shared" si="5"/>
        <v>24356545.091425002</v>
      </c>
    </row>
    <row r="57" spans="1:10" x14ac:dyDescent="0.4">
      <c r="A57" s="17">
        <v>44</v>
      </c>
      <c r="B57" s="19">
        <f t="shared" si="0"/>
        <v>300000</v>
      </c>
      <c r="C57" s="21">
        <f t="shared" si="2"/>
        <v>71759.358660335114</v>
      </c>
      <c r="D57" s="21">
        <f t="shared" si="3"/>
        <v>14723631.090727357</v>
      </c>
      <c r="G57" s="17">
        <v>44</v>
      </c>
      <c r="H57" s="19">
        <f t="shared" si="1"/>
        <v>500000</v>
      </c>
      <c r="I57" s="21">
        <f t="shared" si="4"/>
        <v>142079.84636664586</v>
      </c>
      <c r="J57" s="21">
        <f t="shared" si="5"/>
        <v>24998624.937791649</v>
      </c>
    </row>
    <row r="58" spans="1:10" x14ac:dyDescent="0.4">
      <c r="A58" s="17">
        <v>45</v>
      </c>
      <c r="B58" s="19">
        <f t="shared" si="0"/>
        <v>300000</v>
      </c>
      <c r="C58" s="21">
        <f t="shared" si="2"/>
        <v>73618.155453636791</v>
      </c>
      <c r="D58" s="21">
        <f t="shared" si="3"/>
        <v>15097249.246180994</v>
      </c>
      <c r="G58" s="17">
        <v>45</v>
      </c>
      <c r="H58" s="19">
        <f t="shared" si="1"/>
        <v>500000</v>
      </c>
      <c r="I58" s="21">
        <f t="shared" si="4"/>
        <v>145825.31213711796</v>
      </c>
      <c r="J58" s="21">
        <f t="shared" si="5"/>
        <v>25644450.249928769</v>
      </c>
    </row>
    <row r="59" spans="1:10" x14ac:dyDescent="0.4">
      <c r="A59" s="17">
        <v>46</v>
      </c>
      <c r="B59" s="19">
        <f t="shared" si="0"/>
        <v>300000</v>
      </c>
      <c r="C59" s="21">
        <f t="shared" si="2"/>
        <v>75486.246230904973</v>
      </c>
      <c r="D59" s="21">
        <f t="shared" si="3"/>
        <v>15472735.4924119</v>
      </c>
      <c r="G59" s="17">
        <v>46</v>
      </c>
      <c r="H59" s="19">
        <f t="shared" si="1"/>
        <v>500000</v>
      </c>
      <c r="I59" s="21">
        <f t="shared" si="4"/>
        <v>149592.62645791782</v>
      </c>
      <c r="J59" s="21">
        <f t="shared" si="5"/>
        <v>26294042.876386687</v>
      </c>
    </row>
    <row r="60" spans="1:10" x14ac:dyDescent="0.4">
      <c r="A60" s="17">
        <v>47</v>
      </c>
      <c r="B60" s="19">
        <f t="shared" si="0"/>
        <v>300000</v>
      </c>
      <c r="C60" s="21">
        <f t="shared" si="2"/>
        <v>77363.677462059495</v>
      </c>
      <c r="D60" s="21">
        <f t="shared" si="3"/>
        <v>15850099.16987396</v>
      </c>
      <c r="G60" s="17">
        <v>47</v>
      </c>
      <c r="H60" s="19">
        <f t="shared" si="1"/>
        <v>500000</v>
      </c>
      <c r="I60" s="21">
        <f t="shared" si="4"/>
        <v>153381.91677892234</v>
      </c>
      <c r="J60" s="21">
        <f t="shared" si="5"/>
        <v>26947424.793165609</v>
      </c>
    </row>
    <row r="61" spans="1:10" x14ac:dyDescent="0.4">
      <c r="A61" s="17">
        <v>48</v>
      </c>
      <c r="B61" s="19">
        <f t="shared" si="0"/>
        <v>300000</v>
      </c>
      <c r="C61" s="21">
        <f t="shared" si="2"/>
        <v>79250.495849369807</v>
      </c>
      <c r="D61" s="21">
        <f t="shared" si="3"/>
        <v>16229349.665723329</v>
      </c>
      <c r="G61" s="17">
        <v>48</v>
      </c>
      <c r="H61" s="19">
        <f t="shared" si="1"/>
        <v>500000</v>
      </c>
      <c r="I61" s="21">
        <f t="shared" si="4"/>
        <v>157193.31129346607</v>
      </c>
      <c r="J61" s="21">
        <f t="shared" si="5"/>
        <v>27604618.104459077</v>
      </c>
    </row>
    <row r="62" spans="1:10" x14ac:dyDescent="0.4">
      <c r="A62" s="17">
        <v>49</v>
      </c>
      <c r="B62" s="19">
        <f t="shared" si="0"/>
        <v>300000</v>
      </c>
      <c r="C62" s="21">
        <f t="shared" si="2"/>
        <v>81146.748328616653</v>
      </c>
      <c r="D62" s="21">
        <f t="shared" si="3"/>
        <v>16610496.414051946</v>
      </c>
      <c r="G62" s="17">
        <v>49</v>
      </c>
      <c r="H62" s="19">
        <f t="shared" si="1"/>
        <v>500000</v>
      </c>
      <c r="I62" s="21">
        <f t="shared" si="4"/>
        <v>161026.93894267795</v>
      </c>
      <c r="J62" s="21">
        <f t="shared" si="5"/>
        <v>28265645.043401755</v>
      </c>
    </row>
    <row r="63" spans="1:10" x14ac:dyDescent="0.4">
      <c r="A63" s="17">
        <v>50</v>
      </c>
      <c r="B63" s="19">
        <f t="shared" si="0"/>
        <v>300000</v>
      </c>
      <c r="C63" s="21">
        <f t="shared" si="2"/>
        <v>83052.482070259735</v>
      </c>
      <c r="D63" s="21">
        <f t="shared" si="3"/>
        <v>16993548.896122206</v>
      </c>
      <c r="G63" s="17">
        <v>50</v>
      </c>
      <c r="H63" s="19">
        <f t="shared" si="1"/>
        <v>500000</v>
      </c>
      <c r="I63" s="21">
        <f t="shared" si="4"/>
        <v>164882.9294198436</v>
      </c>
      <c r="J63" s="21">
        <f t="shared" si="5"/>
        <v>28930527.972821601</v>
      </c>
    </row>
    <row r="64" spans="1:10" x14ac:dyDescent="0.4">
      <c r="A64" s="17">
        <v>51</v>
      </c>
      <c r="B64" s="19">
        <f t="shared" si="0"/>
        <v>300000</v>
      </c>
      <c r="C64" s="21">
        <f t="shared" si="2"/>
        <v>84967.744480611029</v>
      </c>
      <c r="D64" s="21">
        <f t="shared" si="3"/>
        <v>17378516.640602816</v>
      </c>
      <c r="G64" s="17">
        <v>51</v>
      </c>
      <c r="H64" s="19">
        <f t="shared" si="1"/>
        <v>500000</v>
      </c>
      <c r="I64" s="21">
        <f t="shared" si="4"/>
        <v>168761.41317479269</v>
      </c>
      <c r="J64" s="21">
        <f t="shared" si="5"/>
        <v>29599289.385996394</v>
      </c>
    </row>
    <row r="65" spans="1:10" x14ac:dyDescent="0.4">
      <c r="A65" s="17">
        <v>52</v>
      </c>
      <c r="B65" s="19">
        <f t="shared" si="0"/>
        <v>300000</v>
      </c>
      <c r="C65" s="21">
        <f t="shared" si="2"/>
        <v>86892.583203014074</v>
      </c>
      <c r="D65" s="21">
        <f t="shared" si="3"/>
        <v>17765409.22380583</v>
      </c>
      <c r="G65" s="17">
        <v>52</v>
      </c>
      <c r="H65" s="19">
        <f t="shared" si="1"/>
        <v>500000</v>
      </c>
      <c r="I65" s="21">
        <f t="shared" si="4"/>
        <v>172662.5214183123</v>
      </c>
      <c r="J65" s="21">
        <f t="shared" si="5"/>
        <v>30271951.907414705</v>
      </c>
    </row>
    <row r="66" spans="1:10" x14ac:dyDescent="0.4">
      <c r="A66" s="17">
        <v>53</v>
      </c>
      <c r="B66" s="19">
        <f t="shared" si="0"/>
        <v>300000</v>
      </c>
      <c r="C66" s="21">
        <f t="shared" si="2"/>
        <v>88827.046119029153</v>
      </c>
      <c r="D66" s="21">
        <f t="shared" si="3"/>
        <v>18154236.26992486</v>
      </c>
      <c r="G66" s="17">
        <v>53</v>
      </c>
      <c r="H66" s="19">
        <f t="shared" si="1"/>
        <v>500000</v>
      </c>
      <c r="I66" s="21">
        <f t="shared" si="4"/>
        <v>176586.3861265858</v>
      </c>
      <c r="J66" s="21">
        <f t="shared" si="5"/>
        <v>30948538.29354129</v>
      </c>
    </row>
    <row r="67" spans="1:10" x14ac:dyDescent="0.4">
      <c r="A67" s="17">
        <v>54</v>
      </c>
      <c r="B67" s="19">
        <f t="shared" si="0"/>
        <v>300000</v>
      </c>
      <c r="C67" s="21">
        <f t="shared" si="2"/>
        <v>90771.181349624298</v>
      </c>
      <c r="D67" s="21">
        <f t="shared" si="3"/>
        <v>18545007.451274484</v>
      </c>
      <c r="G67" s="17">
        <v>54</v>
      </c>
      <c r="H67" s="19">
        <f t="shared" si="1"/>
        <v>500000</v>
      </c>
      <c r="I67" s="21">
        <f t="shared" si="4"/>
        <v>180533.14004565755</v>
      </c>
      <c r="J67" s="21">
        <f t="shared" si="5"/>
        <v>31629071.433586948</v>
      </c>
    </row>
    <row r="68" spans="1:10" x14ac:dyDescent="0.4">
      <c r="A68" s="17">
        <v>55</v>
      </c>
      <c r="B68" s="19">
        <f t="shared" si="0"/>
        <v>300000</v>
      </c>
      <c r="C68" s="21">
        <f t="shared" si="2"/>
        <v>92725.037256372409</v>
      </c>
      <c r="D68" s="21">
        <f t="shared" si="3"/>
        <v>18937732.488530856</v>
      </c>
      <c r="G68" s="17">
        <v>55</v>
      </c>
      <c r="H68" s="19">
        <f t="shared" si="1"/>
        <v>500000</v>
      </c>
      <c r="I68" s="21">
        <f t="shared" si="4"/>
        <v>184502.91669592389</v>
      </c>
      <c r="J68" s="21">
        <f t="shared" si="5"/>
        <v>32313574.35028287</v>
      </c>
    </row>
    <row r="69" spans="1:10" x14ac:dyDescent="0.4">
      <c r="A69" s="17">
        <v>56</v>
      </c>
      <c r="B69" s="19">
        <f t="shared" si="0"/>
        <v>300000</v>
      </c>
      <c r="C69" s="21">
        <f t="shared" si="2"/>
        <v>94688.662442654269</v>
      </c>
      <c r="D69" s="21">
        <f t="shared" si="3"/>
        <v>19332421.15097351</v>
      </c>
      <c r="G69" s="17">
        <v>56</v>
      </c>
      <c r="H69" s="19">
        <f t="shared" si="1"/>
        <v>500000</v>
      </c>
      <c r="I69" s="21">
        <f t="shared" si="4"/>
        <v>188495.85037665011</v>
      </c>
      <c r="J69" s="21">
        <f t="shared" si="5"/>
        <v>33002070.200659521</v>
      </c>
    </row>
    <row r="70" spans="1:10" x14ac:dyDescent="0.4">
      <c r="A70" s="17">
        <v>57</v>
      </c>
      <c r="B70" s="19">
        <f t="shared" si="0"/>
        <v>300000</v>
      </c>
      <c r="C70" s="21">
        <f t="shared" si="2"/>
        <v>96662.105754867545</v>
      </c>
      <c r="D70" s="21">
        <f t="shared" si="3"/>
        <v>19729083.256728377</v>
      </c>
      <c r="G70" s="17">
        <v>57</v>
      </c>
      <c r="H70" s="19">
        <f t="shared" si="1"/>
        <v>500000</v>
      </c>
      <c r="I70" s="21">
        <f t="shared" si="4"/>
        <v>192512.07617051387</v>
      </c>
      <c r="J70" s="21">
        <f t="shared" si="5"/>
        <v>33694582.276830032</v>
      </c>
    </row>
    <row r="71" spans="1:10" x14ac:dyDescent="0.4">
      <c r="A71" s="17">
        <v>58</v>
      </c>
      <c r="B71" s="19">
        <f t="shared" si="0"/>
        <v>300000</v>
      </c>
      <c r="C71" s="21">
        <f t="shared" si="2"/>
        <v>98645.416283641884</v>
      </c>
      <c r="D71" s="21">
        <f t="shared" si="3"/>
        <v>20127728.673012018</v>
      </c>
      <c r="G71" s="17">
        <v>58</v>
      </c>
      <c r="H71" s="19">
        <f t="shared" si="1"/>
        <v>500000</v>
      </c>
      <c r="I71" s="21">
        <f t="shared" si="4"/>
        <v>196551.72994817523</v>
      </c>
      <c r="J71" s="21">
        <f t="shared" si="5"/>
        <v>34391134.00677821</v>
      </c>
    </row>
    <row r="72" spans="1:10" x14ac:dyDescent="0.4">
      <c r="A72" s="17">
        <v>59</v>
      </c>
      <c r="B72" s="19">
        <f t="shared" si="0"/>
        <v>300000</v>
      </c>
      <c r="C72" s="21">
        <f t="shared" si="2"/>
        <v>100638.6433650601</v>
      </c>
      <c r="D72" s="21">
        <f t="shared" si="3"/>
        <v>20528367.316377077</v>
      </c>
      <c r="G72" s="17">
        <v>59</v>
      </c>
      <c r="H72" s="19">
        <f t="shared" si="1"/>
        <v>500000</v>
      </c>
      <c r="I72" s="21">
        <f t="shared" si="4"/>
        <v>200614.9483728729</v>
      </c>
      <c r="J72" s="21">
        <f t="shared" si="5"/>
        <v>35091748.955151081</v>
      </c>
    </row>
    <row r="73" spans="1:10" x14ac:dyDescent="0.4">
      <c r="A73" s="17">
        <v>60</v>
      </c>
      <c r="B73" s="19">
        <f t="shared" si="0"/>
        <v>300000</v>
      </c>
      <c r="C73" s="21">
        <f t="shared" si="2"/>
        <v>102641.83658188539</v>
      </c>
      <c r="D73" s="21">
        <f t="shared" si="3"/>
        <v>20931009.152958963</v>
      </c>
      <c r="G73" s="17">
        <v>60</v>
      </c>
      <c r="H73" s="19">
        <f t="shared" si="1"/>
        <v>500000</v>
      </c>
      <c r="I73" s="21">
        <f t="shared" si="4"/>
        <v>204701.868905048</v>
      </c>
      <c r="J73" s="21">
        <f t="shared" si="5"/>
        <v>35796450.824056126</v>
      </c>
    </row>
    <row r="74" spans="1:10" x14ac:dyDescent="0.4">
      <c r="A74" s="17">
        <v>61</v>
      </c>
      <c r="B74" s="19">
        <f t="shared" si="0"/>
        <v>300000</v>
      </c>
      <c r="C74" s="21">
        <f t="shared" si="2"/>
        <v>104655.04576479481</v>
      </c>
      <c r="D74" s="21">
        <f t="shared" si="3"/>
        <v>21335664.19872376</v>
      </c>
      <c r="G74" s="17">
        <v>61</v>
      </c>
      <c r="H74" s="19">
        <f t="shared" si="1"/>
        <v>500000</v>
      </c>
      <c r="I74" s="21">
        <f t="shared" si="4"/>
        <v>208812.62980699408</v>
      </c>
      <c r="J74" s="21">
        <f t="shared" si="5"/>
        <v>36505263.453863122</v>
      </c>
    </row>
    <row r="75" spans="1:10" x14ac:dyDescent="0.4">
      <c r="A75" s="17">
        <v>62</v>
      </c>
      <c r="B75" s="19">
        <f t="shared" si="0"/>
        <v>300000</v>
      </c>
      <c r="C75" s="21">
        <f t="shared" si="2"/>
        <v>106678.32099361879</v>
      </c>
      <c r="D75" s="21">
        <f t="shared" si="3"/>
        <v>21742342.519717377</v>
      </c>
      <c r="G75" s="17">
        <v>62</v>
      </c>
      <c r="H75" s="19">
        <f t="shared" si="1"/>
        <v>500000</v>
      </c>
      <c r="I75" s="21">
        <f t="shared" si="4"/>
        <v>212947.37014753488</v>
      </c>
      <c r="J75" s="21">
        <f t="shared" si="5"/>
        <v>37218210.824010655</v>
      </c>
    </row>
    <row r="76" spans="1:10" x14ac:dyDescent="0.4">
      <c r="A76" s="17">
        <v>63</v>
      </c>
      <c r="B76" s="19">
        <f t="shared" si="0"/>
        <v>300000</v>
      </c>
      <c r="C76" s="21">
        <f t="shared" si="2"/>
        <v>108711.71259858688</v>
      </c>
      <c r="D76" s="21">
        <f t="shared" si="3"/>
        <v>22151054.232315965</v>
      </c>
      <c r="G76" s="17">
        <v>63</v>
      </c>
      <c r="H76" s="19">
        <f t="shared" si="1"/>
        <v>500000</v>
      </c>
      <c r="I76" s="21">
        <f t="shared" si="4"/>
        <v>217106.22980672886</v>
      </c>
      <c r="J76" s="21">
        <f t="shared" si="5"/>
        <v>37935317.053817384</v>
      </c>
    </row>
    <row r="77" spans="1:10" x14ac:dyDescent="0.4">
      <c r="A77" s="17">
        <v>64</v>
      </c>
      <c r="B77" s="19">
        <f t="shared" si="0"/>
        <v>300000</v>
      </c>
      <c r="C77" s="21">
        <f t="shared" si="2"/>
        <v>110755.27116157982</v>
      </c>
      <c r="D77" s="21">
        <f t="shared" si="3"/>
        <v>22561809.503477544</v>
      </c>
      <c r="G77" s="17">
        <v>64</v>
      </c>
      <c r="H77" s="19">
        <f t="shared" si="1"/>
        <v>500000</v>
      </c>
      <c r="I77" s="21">
        <f t="shared" si="4"/>
        <v>221289.34948060141</v>
      </c>
      <c r="J77" s="21">
        <f t="shared" si="5"/>
        <v>38656606.403297983</v>
      </c>
    </row>
    <row r="78" spans="1:10" x14ac:dyDescent="0.4">
      <c r="A78" s="17">
        <v>65</v>
      </c>
      <c r="B78" s="19">
        <f t="shared" si="0"/>
        <v>300000</v>
      </c>
      <c r="C78" s="21">
        <f t="shared" si="2"/>
        <v>112809.04751738772</v>
      </c>
      <c r="D78" s="21">
        <f t="shared" si="3"/>
        <v>22974618.550994933</v>
      </c>
      <c r="G78" s="17">
        <v>65</v>
      </c>
      <c r="H78" s="19">
        <f t="shared" si="1"/>
        <v>500000</v>
      </c>
      <c r="I78" s="21">
        <f t="shared" si="4"/>
        <v>225496.8706859049</v>
      </c>
      <c r="J78" s="21">
        <f t="shared" si="5"/>
        <v>39382103.273983888</v>
      </c>
    </row>
    <row r="79" spans="1:10" x14ac:dyDescent="0.4">
      <c r="A79" s="17">
        <v>66</v>
      </c>
      <c r="B79" s="19">
        <f t="shared" ref="B79:B109" si="6">$B$3</f>
        <v>300000</v>
      </c>
      <c r="C79" s="21">
        <f t="shared" si="2"/>
        <v>114873.09275497466</v>
      </c>
      <c r="D79" s="21">
        <f t="shared" si="3"/>
        <v>23389491.643749908</v>
      </c>
      <c r="G79" s="17">
        <v>66</v>
      </c>
      <c r="H79" s="19">
        <f t="shared" ref="H79:H133" si="7">$H$3</f>
        <v>500000</v>
      </c>
      <c r="I79" s="21">
        <f t="shared" si="4"/>
        <v>229728.93576490603</v>
      </c>
      <c r="J79" s="21">
        <f t="shared" si="5"/>
        <v>40111832.209748797</v>
      </c>
    </row>
    <row r="80" spans="1:10" x14ac:dyDescent="0.4">
      <c r="A80" s="17">
        <v>67</v>
      </c>
      <c r="B80" s="19">
        <f t="shared" si="6"/>
        <v>300000</v>
      </c>
      <c r="C80" s="21">
        <f t="shared" ref="C80:C110" si="8">D79*$B$5/12</f>
        <v>116947.45821874954</v>
      </c>
      <c r="D80" s="21">
        <f t="shared" ref="D80:D110" si="9">(D79+C80+B80)</f>
        <v>23806439.101968657</v>
      </c>
      <c r="G80" s="17">
        <v>67</v>
      </c>
      <c r="H80" s="19">
        <f t="shared" si="7"/>
        <v>500000</v>
      </c>
      <c r="I80" s="21">
        <f t="shared" ref="I80:I134" si="10">J79*$H$5/12</f>
        <v>233985.68789020134</v>
      </c>
      <c r="J80" s="21">
        <f t="shared" ref="J80:J105" si="11">(J79+I80+H80)</f>
        <v>40845817.897638999</v>
      </c>
    </row>
    <row r="81" spans="1:10" x14ac:dyDescent="0.4">
      <c r="A81" s="17">
        <v>68</v>
      </c>
      <c r="B81" s="19">
        <f t="shared" si="6"/>
        <v>300000</v>
      </c>
      <c r="C81" s="21">
        <f t="shared" si="8"/>
        <v>119032.19550984328</v>
      </c>
      <c r="D81" s="21">
        <f t="shared" si="9"/>
        <v>24225471.297478501</v>
      </c>
      <c r="G81" s="17">
        <v>68</v>
      </c>
      <c r="H81" s="19">
        <f t="shared" si="7"/>
        <v>500000</v>
      </c>
      <c r="I81" s="21">
        <f t="shared" si="10"/>
        <v>238267.27106956087</v>
      </c>
      <c r="J81" s="21">
        <f t="shared" si="11"/>
        <v>41584085.168708563</v>
      </c>
    </row>
    <row r="82" spans="1:10" x14ac:dyDescent="0.4">
      <c r="A82" s="17">
        <v>69</v>
      </c>
      <c r="B82" s="19">
        <f t="shared" si="6"/>
        <v>300000</v>
      </c>
      <c r="C82" s="21">
        <f t="shared" si="8"/>
        <v>121127.35648739251</v>
      </c>
      <c r="D82" s="21">
        <f t="shared" si="9"/>
        <v>24646598.653965894</v>
      </c>
      <c r="G82" s="17">
        <v>69</v>
      </c>
      <c r="H82" s="19">
        <f t="shared" si="7"/>
        <v>500000</v>
      </c>
      <c r="I82" s="21">
        <f t="shared" si="10"/>
        <v>242573.83015079997</v>
      </c>
      <c r="J82" s="21">
        <f t="shared" si="11"/>
        <v>42326658.998859361</v>
      </c>
    </row>
    <row r="83" spans="1:10" x14ac:dyDescent="0.4">
      <c r="A83" s="17">
        <v>70</v>
      </c>
      <c r="B83" s="19">
        <f t="shared" si="6"/>
        <v>300000</v>
      </c>
      <c r="C83" s="21">
        <f t="shared" si="8"/>
        <v>123232.99326982947</v>
      </c>
      <c r="D83" s="21">
        <f t="shared" si="9"/>
        <v>25069831.647235725</v>
      </c>
      <c r="G83" s="17">
        <v>70</v>
      </c>
      <c r="H83" s="19">
        <f t="shared" si="7"/>
        <v>500000</v>
      </c>
      <c r="I83" s="21">
        <f t="shared" si="10"/>
        <v>246905.51082667965</v>
      </c>
      <c r="J83" s="21">
        <f t="shared" si="11"/>
        <v>43073564.509686038</v>
      </c>
    </row>
    <row r="84" spans="1:10" x14ac:dyDescent="0.4">
      <c r="A84" s="17">
        <v>71</v>
      </c>
      <c r="B84" s="19">
        <f t="shared" si="6"/>
        <v>300000</v>
      </c>
      <c r="C84" s="21">
        <f t="shared" si="8"/>
        <v>125349.15823617863</v>
      </c>
      <c r="D84" s="21">
        <f t="shared" si="9"/>
        <v>25495180.805471905</v>
      </c>
      <c r="G84" s="17">
        <v>71</v>
      </c>
      <c r="H84" s="19">
        <f t="shared" si="7"/>
        <v>500000</v>
      </c>
      <c r="I84" s="21">
        <f t="shared" si="10"/>
        <v>251262.45963983526</v>
      </c>
      <c r="J84" s="21">
        <f t="shared" si="11"/>
        <v>43824826.96932587</v>
      </c>
    </row>
    <row r="85" spans="1:10" x14ac:dyDescent="0.4">
      <c r="A85" s="17">
        <v>72</v>
      </c>
      <c r="B85" s="19">
        <f t="shared" si="6"/>
        <v>300000</v>
      </c>
      <c r="C85" s="21">
        <f t="shared" si="8"/>
        <v>127475.90402735952</v>
      </c>
      <c r="D85" s="21">
        <f t="shared" si="9"/>
        <v>25922656.709499262</v>
      </c>
      <c r="G85" s="17">
        <v>72</v>
      </c>
      <c r="H85" s="19">
        <f t="shared" si="7"/>
        <v>500000</v>
      </c>
      <c r="I85" s="21">
        <f t="shared" si="10"/>
        <v>255644.82398773427</v>
      </c>
      <c r="J85" s="21">
        <f t="shared" si="11"/>
        <v>44580471.793313608</v>
      </c>
    </row>
    <row r="86" spans="1:10" x14ac:dyDescent="0.4">
      <c r="A86" s="17">
        <v>73</v>
      </c>
      <c r="B86" s="19">
        <f t="shared" si="6"/>
        <v>300000</v>
      </c>
      <c r="C86" s="21">
        <f t="shared" si="8"/>
        <v>129613.28354749631</v>
      </c>
      <c r="D86" s="21">
        <f t="shared" si="9"/>
        <v>26352269.993046757</v>
      </c>
      <c r="G86" s="17">
        <v>73</v>
      </c>
      <c r="H86" s="19">
        <f t="shared" si="7"/>
        <v>500000</v>
      </c>
      <c r="I86" s="21">
        <f t="shared" si="10"/>
        <v>260052.75212766274</v>
      </c>
      <c r="J86" s="21">
        <f t="shared" si="11"/>
        <v>45340524.54544127</v>
      </c>
    </row>
    <row r="87" spans="1:10" x14ac:dyDescent="0.4">
      <c r="A87" s="17">
        <v>74</v>
      </c>
      <c r="B87" s="19">
        <f t="shared" si="6"/>
        <v>300000</v>
      </c>
      <c r="C87" s="21">
        <f t="shared" si="8"/>
        <v>131761.34996523379</v>
      </c>
      <c r="D87" s="21">
        <f t="shared" si="9"/>
        <v>26784031.34301199</v>
      </c>
      <c r="G87" s="17">
        <v>74</v>
      </c>
      <c r="H87" s="19">
        <f t="shared" si="7"/>
        <v>500000</v>
      </c>
      <c r="I87" s="21">
        <f t="shared" si="10"/>
        <v>264486.39318174077</v>
      </c>
      <c r="J87" s="21">
        <f t="shared" si="11"/>
        <v>46105010.938623011</v>
      </c>
    </row>
    <row r="88" spans="1:10" x14ac:dyDescent="0.4">
      <c r="A88" s="17">
        <v>75</v>
      </c>
      <c r="B88" s="19">
        <f t="shared" si="6"/>
        <v>300000</v>
      </c>
      <c r="C88" s="21">
        <f t="shared" si="8"/>
        <v>133920.15671505994</v>
      </c>
      <c r="D88" s="21">
        <f t="shared" si="9"/>
        <v>27217951.499727052</v>
      </c>
      <c r="G88" s="17">
        <v>75</v>
      </c>
      <c r="H88" s="19">
        <f t="shared" si="7"/>
        <v>500000</v>
      </c>
      <c r="I88" s="21">
        <f t="shared" si="10"/>
        <v>268945.89714196761</v>
      </c>
      <c r="J88" s="21">
        <f t="shared" si="11"/>
        <v>46873956.835764982</v>
      </c>
    </row>
    <row r="89" spans="1:10" x14ac:dyDescent="0.4">
      <c r="A89" s="17">
        <v>76</v>
      </c>
      <c r="B89" s="19">
        <f t="shared" si="6"/>
        <v>300000</v>
      </c>
      <c r="C89" s="21">
        <f t="shared" si="8"/>
        <v>136089.75749863524</v>
      </c>
      <c r="D89" s="21">
        <f t="shared" si="9"/>
        <v>27654041.257225689</v>
      </c>
      <c r="G89" s="17">
        <v>76</v>
      </c>
      <c r="H89" s="19">
        <f t="shared" si="7"/>
        <v>500000</v>
      </c>
      <c r="I89" s="21">
        <f t="shared" si="10"/>
        <v>273431.41487529577</v>
      </c>
      <c r="J89" s="21">
        <f t="shared" si="11"/>
        <v>47647388.250640281</v>
      </c>
    </row>
    <row r="90" spans="1:10" x14ac:dyDescent="0.4">
      <c r="A90" s="17">
        <v>77</v>
      </c>
      <c r="B90" s="19">
        <f t="shared" si="6"/>
        <v>300000</v>
      </c>
      <c r="C90" s="21">
        <f t="shared" si="8"/>
        <v>138270.20628612844</v>
      </c>
      <c r="D90" s="21">
        <f t="shared" si="9"/>
        <v>28092311.463511817</v>
      </c>
      <c r="G90" s="17">
        <v>77</v>
      </c>
      <c r="H90" s="19">
        <f t="shared" si="7"/>
        <v>500000</v>
      </c>
      <c r="I90" s="21">
        <f t="shared" si="10"/>
        <v>277943.09812873503</v>
      </c>
      <c r="J90" s="21">
        <f t="shared" si="11"/>
        <v>48425331.348769017</v>
      </c>
    </row>
    <row r="91" spans="1:10" x14ac:dyDescent="0.4">
      <c r="A91" s="17">
        <v>78</v>
      </c>
      <c r="B91" s="19">
        <f t="shared" si="6"/>
        <v>300000</v>
      </c>
      <c r="C91" s="21">
        <f t="shared" si="8"/>
        <v>140461.55731755908</v>
      </c>
      <c r="D91" s="21">
        <f t="shared" si="9"/>
        <v>28532773.020829376</v>
      </c>
      <c r="G91" s="17">
        <v>78</v>
      </c>
      <c r="H91" s="19">
        <f t="shared" si="7"/>
        <v>500000</v>
      </c>
      <c r="I91" s="21">
        <f t="shared" si="10"/>
        <v>282481.09953448595</v>
      </c>
      <c r="J91" s="21">
        <f t="shared" si="11"/>
        <v>49207812.448303506</v>
      </c>
    </row>
    <row r="92" spans="1:10" x14ac:dyDescent="0.4">
      <c r="A92" s="17">
        <v>79</v>
      </c>
      <c r="B92" s="19">
        <f t="shared" si="6"/>
        <v>300000</v>
      </c>
      <c r="C92" s="21">
        <f t="shared" si="8"/>
        <v>142663.86510414685</v>
      </c>
      <c r="D92" s="21">
        <f t="shared" si="9"/>
        <v>28975436.885933522</v>
      </c>
      <c r="G92" s="17">
        <v>79</v>
      </c>
      <c r="H92" s="19">
        <f t="shared" si="7"/>
        <v>500000</v>
      </c>
      <c r="I92" s="21">
        <f t="shared" si="10"/>
        <v>287045.5726151038</v>
      </c>
      <c r="J92" s="21">
        <f t="shared" si="11"/>
        <v>49994858.020918608</v>
      </c>
    </row>
    <row r="93" spans="1:10" x14ac:dyDescent="0.4">
      <c r="A93" s="17">
        <v>80</v>
      </c>
      <c r="B93" s="19">
        <f t="shared" si="6"/>
        <v>300000</v>
      </c>
      <c r="C93" s="21">
        <f t="shared" si="8"/>
        <v>144877.1844296676</v>
      </c>
      <c r="D93" s="21">
        <f t="shared" si="9"/>
        <v>29420314.07036319</v>
      </c>
      <c r="G93" s="17">
        <v>80</v>
      </c>
      <c r="H93" s="19">
        <f t="shared" si="7"/>
        <v>500000</v>
      </c>
      <c r="I93" s="21">
        <f t="shared" si="10"/>
        <v>291636.67178869189</v>
      </c>
      <c r="J93" s="21">
        <f t="shared" si="11"/>
        <v>50786494.6927073</v>
      </c>
    </row>
    <row r="94" spans="1:10" x14ac:dyDescent="0.4">
      <c r="A94" s="17">
        <v>81</v>
      </c>
      <c r="B94" s="19">
        <f t="shared" si="6"/>
        <v>300000</v>
      </c>
      <c r="C94" s="21">
        <f t="shared" si="8"/>
        <v>147101.57035181593</v>
      </c>
      <c r="D94" s="21">
        <f t="shared" si="9"/>
        <v>29867415.640715007</v>
      </c>
      <c r="G94" s="17">
        <v>81</v>
      </c>
      <c r="H94" s="19">
        <f t="shared" si="7"/>
        <v>500000</v>
      </c>
      <c r="I94" s="21">
        <f t="shared" si="10"/>
        <v>296254.55237412598</v>
      </c>
      <c r="J94" s="21">
        <f t="shared" si="11"/>
        <v>51582749.245081425</v>
      </c>
    </row>
    <row r="95" spans="1:10" x14ac:dyDescent="0.4">
      <c r="A95" s="17">
        <v>82</v>
      </c>
      <c r="B95" s="19">
        <f t="shared" si="6"/>
        <v>300000</v>
      </c>
      <c r="C95" s="21">
        <f t="shared" si="8"/>
        <v>149337.07820357502</v>
      </c>
      <c r="D95" s="21">
        <f t="shared" si="9"/>
        <v>30316752.718918581</v>
      </c>
      <c r="G95" s="17">
        <v>82</v>
      </c>
      <c r="H95" s="19">
        <f t="shared" si="7"/>
        <v>500000</v>
      </c>
      <c r="I95" s="21">
        <f t="shared" si="10"/>
        <v>300899.37059630832</v>
      </c>
      <c r="J95" s="21">
        <f t="shared" si="11"/>
        <v>52383648.615677737</v>
      </c>
    </row>
    <row r="96" spans="1:10" x14ac:dyDescent="0.4">
      <c r="A96" s="17">
        <v>83</v>
      </c>
      <c r="B96" s="19">
        <f t="shared" si="6"/>
        <v>300000</v>
      </c>
      <c r="C96" s="21">
        <f t="shared" si="8"/>
        <v>151583.76359459289</v>
      </c>
      <c r="D96" s="21">
        <f t="shared" si="9"/>
        <v>30768336.482513174</v>
      </c>
      <c r="G96" s="17">
        <v>83</v>
      </c>
      <c r="H96" s="19">
        <f t="shared" si="7"/>
        <v>500000</v>
      </c>
      <c r="I96" s="21">
        <f t="shared" si="10"/>
        <v>305571.28359145351</v>
      </c>
      <c r="J96" s="21">
        <f t="shared" ref="J96:J132" si="12">(J95+I96+H96)</f>
        <v>53189219.899269193</v>
      </c>
    </row>
    <row r="97" spans="1:10" x14ac:dyDescent="0.4">
      <c r="A97" s="17">
        <v>84</v>
      </c>
      <c r="B97" s="19">
        <f t="shared" si="6"/>
        <v>300000</v>
      </c>
      <c r="C97" s="21">
        <f t="shared" si="8"/>
        <v>153841.68241256586</v>
      </c>
      <c r="D97" s="21">
        <f t="shared" si="9"/>
        <v>31222178.164925739</v>
      </c>
      <c r="G97" s="17">
        <v>84</v>
      </c>
      <c r="H97" s="19">
        <f t="shared" si="7"/>
        <v>500000</v>
      </c>
      <c r="I97" s="21">
        <f t="shared" si="10"/>
        <v>310270.44941240369</v>
      </c>
      <c r="J97" s="21">
        <f t="shared" si="12"/>
        <v>53999490.348681599</v>
      </c>
    </row>
    <row r="98" spans="1:10" x14ac:dyDescent="0.4">
      <c r="A98" s="17">
        <v>85</v>
      </c>
      <c r="B98" s="19">
        <f t="shared" si="6"/>
        <v>300000</v>
      </c>
      <c r="C98" s="21">
        <f t="shared" si="8"/>
        <v>156110.89082462867</v>
      </c>
      <c r="D98" s="21">
        <f t="shared" si="9"/>
        <v>31678289.055750366</v>
      </c>
      <c r="G98" s="17">
        <v>85</v>
      </c>
      <c r="H98" s="19">
        <f t="shared" si="7"/>
        <v>500000</v>
      </c>
      <c r="I98" s="21">
        <f t="shared" si="10"/>
        <v>314997.02703397599</v>
      </c>
      <c r="J98" s="21">
        <f t="shared" si="12"/>
        <v>54814487.375715576</v>
      </c>
    </row>
    <row r="99" spans="1:10" x14ac:dyDescent="0.4">
      <c r="A99" s="17">
        <v>86</v>
      </c>
      <c r="B99" s="19">
        <f t="shared" si="6"/>
        <v>300000</v>
      </c>
      <c r="C99" s="21">
        <f t="shared" si="8"/>
        <v>158391.44527875181</v>
      </c>
      <c r="D99" s="21">
        <f t="shared" si="9"/>
        <v>32136680.501029119</v>
      </c>
      <c r="G99" s="17">
        <v>86</v>
      </c>
      <c r="H99" s="19">
        <f t="shared" si="7"/>
        <v>500000</v>
      </c>
      <c r="I99" s="21">
        <f t="shared" si="10"/>
        <v>319751.17635834089</v>
      </c>
      <c r="J99" s="21">
        <f t="shared" si="12"/>
        <v>55634238.552073918</v>
      </c>
    </row>
    <row r="100" spans="1:10" x14ac:dyDescent="0.4">
      <c r="A100" s="17">
        <v>87</v>
      </c>
      <c r="B100" s="19">
        <f t="shared" si="6"/>
        <v>300000</v>
      </c>
      <c r="C100" s="21">
        <f t="shared" si="8"/>
        <v>160683.40250514558</v>
      </c>
      <c r="D100" s="21">
        <f t="shared" si="9"/>
        <v>32597363.903534263</v>
      </c>
      <c r="G100" s="17">
        <v>87</v>
      </c>
      <c r="H100" s="19">
        <f t="shared" si="7"/>
        <v>500000</v>
      </c>
      <c r="I100" s="21">
        <f t="shared" si="10"/>
        <v>324533.05822043121</v>
      </c>
      <c r="J100" s="21">
        <f t="shared" si="12"/>
        <v>56458771.610294349</v>
      </c>
    </row>
    <row r="101" spans="1:10" x14ac:dyDescent="0.4">
      <c r="A101" s="17">
        <v>88</v>
      </c>
      <c r="B101" s="19">
        <f t="shared" si="6"/>
        <v>300000</v>
      </c>
      <c r="C101" s="21">
        <f t="shared" si="8"/>
        <v>162986.81951767131</v>
      </c>
      <c r="D101" s="21">
        <f t="shared" si="9"/>
        <v>33060350.723051935</v>
      </c>
      <c r="G101" s="17">
        <v>88</v>
      </c>
      <c r="H101" s="19">
        <f t="shared" si="7"/>
        <v>500000</v>
      </c>
      <c r="I101" s="21">
        <f t="shared" si="10"/>
        <v>329342.83439338376</v>
      </c>
      <c r="J101" s="21">
        <f t="shared" si="12"/>
        <v>57288114.444687732</v>
      </c>
    </row>
    <row r="102" spans="1:10" x14ac:dyDescent="0.4">
      <c r="A102" s="17">
        <v>89</v>
      </c>
      <c r="B102" s="19">
        <f t="shared" si="6"/>
        <v>300000</v>
      </c>
      <c r="C102" s="21">
        <f t="shared" si="8"/>
        <v>165301.75361525969</v>
      </c>
      <c r="D102" s="21">
        <f t="shared" si="9"/>
        <v>33525652.476667196</v>
      </c>
      <c r="G102" s="17">
        <v>89</v>
      </c>
      <c r="H102" s="19">
        <f t="shared" si="7"/>
        <v>500000</v>
      </c>
      <c r="I102" s="21">
        <f t="shared" si="10"/>
        <v>334180.66759401181</v>
      </c>
      <c r="J102" s="21">
        <f t="shared" si="12"/>
        <v>58122295.11228174</v>
      </c>
    </row>
    <row r="103" spans="1:10" x14ac:dyDescent="0.4">
      <c r="A103" s="17">
        <v>90</v>
      </c>
      <c r="B103" s="19">
        <f t="shared" si="6"/>
        <v>300000</v>
      </c>
      <c r="C103" s="21">
        <f t="shared" si="8"/>
        <v>167628.26238333597</v>
      </c>
      <c r="D103" s="21">
        <f t="shared" si="9"/>
        <v>33993280.73905053</v>
      </c>
      <c r="G103" s="17">
        <v>90</v>
      </c>
      <c r="H103" s="19">
        <f t="shared" si="7"/>
        <v>500000</v>
      </c>
      <c r="I103" s="21">
        <f t="shared" si="10"/>
        <v>339046.7214883102</v>
      </c>
      <c r="J103" s="21">
        <f t="shared" si="12"/>
        <v>58961341.833770052</v>
      </c>
    </row>
    <row r="104" spans="1:10" x14ac:dyDescent="0.4">
      <c r="A104" s="17">
        <v>91</v>
      </c>
      <c r="B104" s="19">
        <f t="shared" si="6"/>
        <v>300000</v>
      </c>
      <c r="C104" s="21">
        <f t="shared" si="8"/>
        <v>169966.40369525264</v>
      </c>
      <c r="D104" s="21">
        <f t="shared" si="9"/>
        <v>34463247.142745785</v>
      </c>
      <c r="G104" s="17">
        <v>91</v>
      </c>
      <c r="H104" s="19">
        <f t="shared" si="7"/>
        <v>500000</v>
      </c>
      <c r="I104" s="21">
        <f t="shared" si="10"/>
        <v>343941.16069699201</v>
      </c>
      <c r="J104" s="21">
        <f t="shared" si="12"/>
        <v>59805282.994467042</v>
      </c>
    </row>
    <row r="105" spans="1:10" x14ac:dyDescent="0.4">
      <c r="A105" s="17">
        <v>92</v>
      </c>
      <c r="B105" s="19">
        <f t="shared" si="6"/>
        <v>300000</v>
      </c>
      <c r="C105" s="21">
        <f t="shared" si="8"/>
        <v>172316.23571372891</v>
      </c>
      <c r="D105" s="21">
        <f t="shared" si="9"/>
        <v>34935563.378459513</v>
      </c>
      <c r="G105" s="17">
        <v>92</v>
      </c>
      <c r="H105" s="19">
        <f t="shared" si="7"/>
        <v>500000</v>
      </c>
      <c r="I105" s="21">
        <f t="shared" si="10"/>
        <v>348864.15080105775</v>
      </c>
      <c r="J105" s="21">
        <f t="shared" si="12"/>
        <v>60654147.145268098</v>
      </c>
    </row>
    <row r="106" spans="1:10" x14ac:dyDescent="0.4">
      <c r="A106" s="17">
        <v>93</v>
      </c>
      <c r="B106" s="19">
        <f t="shared" si="6"/>
        <v>300000</v>
      </c>
      <c r="C106" s="21">
        <f t="shared" si="8"/>
        <v>174677.81689229756</v>
      </c>
      <c r="D106" s="21">
        <f t="shared" si="9"/>
        <v>35410241.195351809</v>
      </c>
      <c r="G106" s="17">
        <v>93</v>
      </c>
      <c r="H106" s="19">
        <f t="shared" si="7"/>
        <v>500000</v>
      </c>
      <c r="I106" s="21">
        <f t="shared" si="10"/>
        <v>353815.8583473973</v>
      </c>
      <c r="J106" s="21">
        <f t="shared" si="12"/>
        <v>61507963.003615499</v>
      </c>
    </row>
    <row r="107" spans="1:10" x14ac:dyDescent="0.4">
      <c r="A107" s="17">
        <v>94</v>
      </c>
      <c r="B107" s="19">
        <f t="shared" si="6"/>
        <v>300000</v>
      </c>
      <c r="C107" s="21">
        <f t="shared" si="8"/>
        <v>177051.20597675905</v>
      </c>
      <c r="D107" s="21">
        <f t="shared" si="9"/>
        <v>35887292.401328571</v>
      </c>
      <c r="G107" s="17">
        <v>94</v>
      </c>
      <c r="H107" s="19">
        <f t="shared" si="7"/>
        <v>500000</v>
      </c>
      <c r="I107" s="21">
        <f t="shared" si="10"/>
        <v>358796.45085442375</v>
      </c>
      <c r="J107" s="21">
        <f t="shared" si="12"/>
        <v>62366759.454469919</v>
      </c>
    </row>
    <row r="108" spans="1:10" x14ac:dyDescent="0.4">
      <c r="A108" s="17">
        <v>95</v>
      </c>
      <c r="B108" s="19">
        <f t="shared" si="6"/>
        <v>300000</v>
      </c>
      <c r="C108" s="21">
        <f t="shared" si="8"/>
        <v>179436.46200664283</v>
      </c>
      <c r="D108" s="21">
        <f t="shared" si="9"/>
        <v>36366728.863335215</v>
      </c>
      <c r="G108" s="17">
        <v>95</v>
      </c>
      <c r="H108" s="19">
        <f t="shared" si="7"/>
        <v>500000</v>
      </c>
      <c r="I108" s="21">
        <f t="shared" si="10"/>
        <v>363806.09681774123</v>
      </c>
      <c r="J108" s="21">
        <f t="shared" si="12"/>
        <v>63230565.551287659</v>
      </c>
    </row>
    <row r="109" spans="1:10" x14ac:dyDescent="0.4">
      <c r="A109" s="17">
        <v>96</v>
      </c>
      <c r="B109" s="19">
        <f t="shared" si="6"/>
        <v>300000</v>
      </c>
      <c r="C109" s="21">
        <f t="shared" si="8"/>
        <v>181833.64431667607</v>
      </c>
      <c r="D109" s="21">
        <f t="shared" si="9"/>
        <v>36848562.507651888</v>
      </c>
      <c r="E109" s="3" t="s">
        <v>16</v>
      </c>
      <c r="G109" s="17">
        <v>96</v>
      </c>
      <c r="H109" s="19">
        <f t="shared" si="7"/>
        <v>500000</v>
      </c>
      <c r="I109" s="21">
        <f t="shared" si="10"/>
        <v>368844.96571584471</v>
      </c>
      <c r="J109" s="21">
        <f t="shared" si="12"/>
        <v>64099410.517003506</v>
      </c>
    </row>
    <row r="110" spans="1:10" x14ac:dyDescent="0.4">
      <c r="C110" s="21">
        <f t="shared" si="8"/>
        <v>184242.81253825943</v>
      </c>
      <c r="D110" s="14">
        <f t="shared" si="9"/>
        <v>37032805.320190147</v>
      </c>
      <c r="E110" s="3" t="s">
        <v>17</v>
      </c>
      <c r="G110" s="17">
        <v>97</v>
      </c>
      <c r="H110" s="19">
        <f t="shared" si="7"/>
        <v>500000</v>
      </c>
      <c r="I110" s="21">
        <f t="shared" si="10"/>
        <v>373913.22801585379</v>
      </c>
      <c r="J110" s="21">
        <f t="shared" si="12"/>
        <v>64973323.745019361</v>
      </c>
    </row>
    <row r="111" spans="1:10" x14ac:dyDescent="0.4">
      <c r="G111" s="17">
        <v>98</v>
      </c>
      <c r="H111" s="19">
        <f t="shared" si="7"/>
        <v>500000</v>
      </c>
      <c r="I111" s="21">
        <f t="shared" si="10"/>
        <v>379011.05517927959</v>
      </c>
      <c r="J111" s="21">
        <f t="shared" si="12"/>
        <v>65852334.800198644</v>
      </c>
    </row>
    <row r="112" spans="1:10" x14ac:dyDescent="0.4">
      <c r="G112" s="17">
        <v>99</v>
      </c>
      <c r="H112" s="19">
        <f t="shared" si="7"/>
        <v>500000</v>
      </c>
      <c r="I112" s="21">
        <f t="shared" si="10"/>
        <v>384138.61966782546</v>
      </c>
      <c r="J112" s="21">
        <f t="shared" si="12"/>
        <v>66736473.419866472</v>
      </c>
    </row>
    <row r="113" spans="2:10" x14ac:dyDescent="0.4">
      <c r="B113" s="13">
        <f>SUM(B14:B109)</f>
        <v>28800000</v>
      </c>
      <c r="C113" s="14">
        <f>D109-B113</f>
        <v>8048562.5076518878</v>
      </c>
      <c r="G113" s="17">
        <v>100</v>
      </c>
      <c r="H113" s="19">
        <f t="shared" si="7"/>
        <v>500000</v>
      </c>
      <c r="I113" s="21">
        <f t="shared" si="10"/>
        <v>389296.09494922118</v>
      </c>
      <c r="J113" s="21">
        <f t="shared" si="12"/>
        <v>67625769.514815688</v>
      </c>
    </row>
    <row r="114" spans="2:10" x14ac:dyDescent="0.4">
      <c r="B114" s="15" t="s">
        <v>15</v>
      </c>
      <c r="C114" s="16" t="s">
        <v>14</v>
      </c>
      <c r="G114" s="17">
        <v>101</v>
      </c>
      <c r="H114" s="19">
        <f t="shared" si="7"/>
        <v>500000</v>
      </c>
      <c r="I114" s="21">
        <f t="shared" si="10"/>
        <v>394483.65550309158</v>
      </c>
      <c r="J114" s="21">
        <f t="shared" si="12"/>
        <v>68520253.170318782</v>
      </c>
    </row>
    <row r="115" spans="2:10" x14ac:dyDescent="0.4">
      <c r="G115" s="17">
        <v>102</v>
      </c>
      <c r="H115" s="19">
        <f t="shared" si="7"/>
        <v>500000</v>
      </c>
      <c r="I115" s="21">
        <f t="shared" si="10"/>
        <v>399701.47682685964</v>
      </c>
      <c r="J115" s="21">
        <f t="shared" si="12"/>
        <v>69419954.647145644</v>
      </c>
    </row>
    <row r="116" spans="2:10" x14ac:dyDescent="0.4">
      <c r="G116" s="17">
        <v>103</v>
      </c>
      <c r="H116" s="19">
        <f t="shared" si="7"/>
        <v>500000</v>
      </c>
      <c r="I116" s="21">
        <f t="shared" si="10"/>
        <v>404949.73544168292</v>
      </c>
      <c r="J116" s="21">
        <f t="shared" si="12"/>
        <v>70324904.382587329</v>
      </c>
    </row>
    <row r="117" spans="2:10" x14ac:dyDescent="0.4">
      <c r="G117" s="17">
        <v>104</v>
      </c>
      <c r="H117" s="19">
        <f t="shared" si="7"/>
        <v>500000</v>
      </c>
      <c r="I117" s="21">
        <f t="shared" si="10"/>
        <v>410228.60889842612</v>
      </c>
      <c r="J117" s="21">
        <f t="shared" si="12"/>
        <v>71235132.99148576</v>
      </c>
    </row>
    <row r="118" spans="2:10" x14ac:dyDescent="0.4">
      <c r="G118" s="17">
        <v>105</v>
      </c>
      <c r="H118" s="19">
        <f t="shared" si="7"/>
        <v>500000</v>
      </c>
      <c r="I118" s="21">
        <f t="shared" si="10"/>
        <v>415538.27578366693</v>
      </c>
      <c r="J118" s="21">
        <f t="shared" si="12"/>
        <v>72150671.267269433</v>
      </c>
    </row>
    <row r="119" spans="2:10" x14ac:dyDescent="0.4">
      <c r="G119" s="17">
        <v>106</v>
      </c>
      <c r="H119" s="19">
        <f t="shared" si="7"/>
        <v>500000</v>
      </c>
      <c r="I119" s="21">
        <f t="shared" si="10"/>
        <v>420878.91572573845</v>
      </c>
      <c r="J119" s="21">
        <f t="shared" si="12"/>
        <v>73071550.18299517</v>
      </c>
    </row>
    <row r="120" spans="2:10" x14ac:dyDescent="0.4">
      <c r="G120" s="17">
        <v>107</v>
      </c>
      <c r="H120" s="19">
        <f t="shared" si="7"/>
        <v>500000</v>
      </c>
      <c r="I120" s="21">
        <f t="shared" si="10"/>
        <v>426250.70940080518</v>
      </c>
      <c r="J120" s="21">
        <f t="shared" si="12"/>
        <v>73997800.892395973</v>
      </c>
    </row>
    <row r="121" spans="2:10" x14ac:dyDescent="0.4">
      <c r="G121" s="17">
        <v>108</v>
      </c>
      <c r="H121" s="19">
        <f t="shared" si="7"/>
        <v>500000</v>
      </c>
      <c r="I121" s="21">
        <f t="shared" si="10"/>
        <v>431653.83853897656</v>
      </c>
      <c r="J121" s="21">
        <f t="shared" si="12"/>
        <v>74929454.730934948</v>
      </c>
    </row>
    <row r="122" spans="2:10" x14ac:dyDescent="0.4">
      <c r="G122" s="17">
        <v>109</v>
      </c>
      <c r="H122" s="19">
        <f t="shared" si="7"/>
        <v>500000</v>
      </c>
      <c r="I122" s="21">
        <f t="shared" si="10"/>
        <v>437088.48593045393</v>
      </c>
      <c r="J122" s="21">
        <f t="shared" si="12"/>
        <v>75866543.216865405</v>
      </c>
    </row>
    <row r="123" spans="2:10" x14ac:dyDescent="0.4">
      <c r="G123" s="17">
        <v>110</v>
      </c>
      <c r="H123" s="19">
        <f t="shared" si="7"/>
        <v>500000</v>
      </c>
      <c r="I123" s="21">
        <f t="shared" si="10"/>
        <v>442554.83543171495</v>
      </c>
      <c r="J123" s="21">
        <f t="shared" si="12"/>
        <v>76809098.052297115</v>
      </c>
    </row>
    <row r="124" spans="2:10" x14ac:dyDescent="0.4">
      <c r="G124" s="17">
        <v>111</v>
      </c>
      <c r="H124" s="19">
        <f t="shared" si="7"/>
        <v>500000</v>
      </c>
      <c r="I124" s="21">
        <f t="shared" si="10"/>
        <v>448053.07197173318</v>
      </c>
      <c r="J124" s="21">
        <f t="shared" si="12"/>
        <v>77757151.124268845</v>
      </c>
    </row>
    <row r="125" spans="2:10" x14ac:dyDescent="0.4">
      <c r="G125" s="17">
        <v>112</v>
      </c>
      <c r="H125" s="19">
        <f t="shared" si="7"/>
        <v>500000</v>
      </c>
      <c r="I125" s="21">
        <f t="shared" si="10"/>
        <v>453583.38155823498</v>
      </c>
      <c r="J125" s="21">
        <f t="shared" si="12"/>
        <v>78710734.505827084</v>
      </c>
    </row>
    <row r="126" spans="2:10" x14ac:dyDescent="0.4">
      <c r="G126" s="17">
        <v>113</v>
      </c>
      <c r="H126" s="19">
        <f t="shared" si="7"/>
        <v>500000</v>
      </c>
      <c r="I126" s="21">
        <f t="shared" si="10"/>
        <v>459145.95128399134</v>
      </c>
      <c r="J126" s="21">
        <f t="shared" si="12"/>
        <v>79669880.457111076</v>
      </c>
    </row>
    <row r="127" spans="2:10" x14ac:dyDescent="0.4">
      <c r="G127" s="17">
        <v>114</v>
      </c>
      <c r="H127" s="19">
        <f t="shared" si="7"/>
        <v>500000</v>
      </c>
      <c r="I127" s="21">
        <f t="shared" si="10"/>
        <v>464740.96933314804</v>
      </c>
      <c r="J127" s="21">
        <f t="shared" si="12"/>
        <v>80634621.426444218</v>
      </c>
    </row>
    <row r="128" spans="2:10" x14ac:dyDescent="0.4">
      <c r="G128" s="17">
        <v>115</v>
      </c>
      <c r="H128" s="19">
        <f t="shared" si="7"/>
        <v>500000</v>
      </c>
      <c r="I128" s="21">
        <f t="shared" si="10"/>
        <v>470368.62498759129</v>
      </c>
      <c r="J128" s="21">
        <f t="shared" si="12"/>
        <v>81604990.051431805</v>
      </c>
    </row>
    <row r="129" spans="7:10" x14ac:dyDescent="0.4">
      <c r="G129" s="17">
        <v>116</v>
      </c>
      <c r="H129" s="19">
        <f t="shared" si="7"/>
        <v>500000</v>
      </c>
      <c r="I129" s="21">
        <f t="shared" si="10"/>
        <v>476029.10863335221</v>
      </c>
      <c r="J129" s="21">
        <f t="shared" si="12"/>
        <v>82581019.160065159</v>
      </c>
    </row>
    <row r="130" spans="7:10" x14ac:dyDescent="0.4">
      <c r="G130" s="17">
        <v>117</v>
      </c>
      <c r="H130" s="19">
        <f t="shared" si="7"/>
        <v>500000</v>
      </c>
      <c r="I130" s="21">
        <f t="shared" si="10"/>
        <v>481722.61176704679</v>
      </c>
      <c r="J130" s="21">
        <f t="shared" si="12"/>
        <v>83562741.771832213</v>
      </c>
    </row>
    <row r="131" spans="7:10" x14ac:dyDescent="0.4">
      <c r="G131" s="17">
        <v>118</v>
      </c>
      <c r="H131" s="19">
        <f t="shared" si="7"/>
        <v>500000</v>
      </c>
      <c r="I131" s="21">
        <f t="shared" si="10"/>
        <v>487449.32700235461</v>
      </c>
      <c r="J131" s="21">
        <f t="shared" si="12"/>
        <v>84550191.098834574</v>
      </c>
    </row>
    <row r="132" spans="7:10" x14ac:dyDescent="0.4">
      <c r="G132" s="17">
        <v>119</v>
      </c>
      <c r="H132" s="19">
        <f t="shared" si="7"/>
        <v>500000</v>
      </c>
      <c r="I132" s="21">
        <f t="shared" si="10"/>
        <v>493209.44807653507</v>
      </c>
      <c r="J132" s="21">
        <f t="shared" si="12"/>
        <v>85543400.546911106</v>
      </c>
    </row>
    <row r="133" spans="7:10" x14ac:dyDescent="0.4">
      <c r="G133" s="17">
        <v>120</v>
      </c>
      <c r="H133" s="19">
        <f t="shared" si="7"/>
        <v>500000</v>
      </c>
      <c r="I133" s="21">
        <f t="shared" si="10"/>
        <v>499003.16985698155</v>
      </c>
      <c r="J133" s="14">
        <f t="shared" ref="J133" si="13">(J132+I133+H133)</f>
        <v>86542403.716768086</v>
      </c>
    </row>
    <row r="134" spans="7:10" x14ac:dyDescent="0.4">
      <c r="I134" s="21">
        <f t="shared" si="10"/>
        <v>504830.68834781391</v>
      </c>
      <c r="J134" s="14">
        <f t="shared" ref="J134" si="14">(J133+I134+H134)</f>
        <v>87047234.405115902</v>
      </c>
    </row>
    <row r="137" spans="7:10" x14ac:dyDescent="0.4">
      <c r="H137" s="13">
        <f>SUM(H38:H133)</f>
        <v>48000000</v>
      </c>
      <c r="I137" s="14">
        <f>J133-H137</f>
        <v>38542403.716768086</v>
      </c>
    </row>
    <row r="138" spans="7:10" x14ac:dyDescent="0.4">
      <c r="H138" s="15" t="s">
        <v>15</v>
      </c>
      <c r="I138" s="16" t="s">
        <v>14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유재나</cp:lastModifiedBy>
  <dcterms:created xsi:type="dcterms:W3CDTF">2016-03-15T14:09:53Z</dcterms:created>
  <dcterms:modified xsi:type="dcterms:W3CDTF">2024-12-02T07:05:57Z</dcterms:modified>
</cp:coreProperties>
</file>