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ena\Desktop\경영데이터분석기초\6주차\"/>
    </mc:Choice>
  </mc:AlternateContent>
  <xr:revisionPtr revIDLastSave="0" documentId="13_ncr:1_{A66146CF-6D61-498C-A809-F207F26E7961}" xr6:coauthVersionLast="47" xr6:coauthVersionMax="47" xr10:uidLastSave="{00000000-0000-0000-0000-000000000000}"/>
  <bookViews>
    <workbookView xWindow="-108" yWindow="-108" windowWidth="23256" windowHeight="12576" xr2:uid="{A397063A-57EA-4748-BACC-7A3EB0F8334A}"/>
  </bookViews>
  <sheets>
    <sheet name="과제 1" sheetId="2" r:id="rId1"/>
    <sheet name="과제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" i="2" l="1"/>
  <c r="Q31" i="2" s="1"/>
  <c r="Q30" i="2"/>
  <c r="Q28" i="2"/>
  <c r="N30" i="2"/>
  <c r="O30" i="2"/>
  <c r="P30" i="2"/>
  <c r="M30" i="2"/>
  <c r="M29" i="2"/>
  <c r="N29" i="2"/>
  <c r="O29" i="2"/>
  <c r="P29" i="2"/>
  <c r="M28" i="2"/>
  <c r="N28" i="2"/>
  <c r="O28" i="2"/>
  <c r="P28" i="2"/>
  <c r="Q17" i="2"/>
  <c r="Q12" i="2"/>
  <c r="Q7" i="2"/>
  <c r="P7" i="2"/>
  <c r="Q20" i="2"/>
  <c r="P20" i="2"/>
  <c r="O20" i="2"/>
  <c r="N20" i="2"/>
  <c r="M20" i="2"/>
  <c r="Q15" i="2"/>
  <c r="P15" i="2"/>
  <c r="O15" i="2"/>
  <c r="N15" i="2"/>
  <c r="M15" i="2"/>
  <c r="Q10" i="2"/>
  <c r="P10" i="2"/>
  <c r="O10" i="2"/>
  <c r="N10" i="2"/>
  <c r="M10" i="2"/>
  <c r="Q5" i="2"/>
  <c r="P5" i="2"/>
  <c r="O5" i="2"/>
  <c r="N5" i="2"/>
  <c r="M5" i="2"/>
  <c r="Q22" i="2"/>
  <c r="M22" i="2"/>
  <c r="N22" i="2"/>
  <c r="P22" i="2"/>
  <c r="P17" i="2"/>
  <c r="P12" i="2"/>
  <c r="O7" i="2"/>
  <c r="O22" i="2"/>
  <c r="O17" i="2"/>
  <c r="O12" i="2"/>
  <c r="N7" i="2"/>
  <c r="Q23" i="2"/>
  <c r="P23" i="2"/>
  <c r="O23" i="2"/>
  <c r="N23" i="2"/>
  <c r="M23" i="2"/>
  <c r="Q18" i="2"/>
  <c r="P18" i="2"/>
  <c r="O18" i="2"/>
  <c r="N18" i="2"/>
  <c r="M18" i="2"/>
  <c r="Q13" i="2"/>
  <c r="P13" i="2"/>
  <c r="O13" i="2"/>
  <c r="N13" i="2"/>
  <c r="M13" i="2"/>
  <c r="N8" i="2"/>
  <c r="O8" i="2"/>
  <c r="P8" i="2"/>
  <c r="Q8" i="2"/>
  <c r="M8" i="2"/>
  <c r="N17" i="2"/>
  <c r="N12" i="2"/>
  <c r="M17" i="2"/>
  <c r="M12" i="2"/>
  <c r="M7" i="2"/>
  <c r="N21" i="2"/>
  <c r="O21" i="2"/>
  <c r="P21" i="2"/>
  <c r="Q21" i="2"/>
  <c r="M21" i="2"/>
  <c r="N16" i="2"/>
  <c r="O16" i="2"/>
  <c r="P16" i="2"/>
  <c r="Q16" i="2"/>
  <c r="M16" i="2"/>
  <c r="N11" i="2"/>
  <c r="O11" i="2"/>
  <c r="P11" i="2"/>
  <c r="Q11" i="2"/>
  <c r="M11" i="2"/>
  <c r="M6" i="2"/>
  <c r="N6" i="2"/>
  <c r="O6" i="2"/>
  <c r="P6" i="2"/>
  <c r="Q6" i="2"/>
</calcChain>
</file>

<file path=xl/sharedStrings.xml><?xml version="1.0" encoding="utf-8"?>
<sst xmlns="http://schemas.openxmlformats.org/spreadsheetml/2006/main" count="214" uniqueCount="74">
  <si>
    <t>marital</t>
  </si>
  <si>
    <t>married</t>
  </si>
  <si>
    <t>single</t>
  </si>
  <si>
    <t>divorced</t>
  </si>
  <si>
    <t>education</t>
  </si>
  <si>
    <t>primary</t>
  </si>
  <si>
    <t>secondary</t>
  </si>
  <si>
    <t>tertiary</t>
  </si>
  <si>
    <t>unknown</t>
  </si>
  <si>
    <t>marital * education 교차표</t>
  </si>
  <si>
    <t/>
  </si>
  <si>
    <t>전체</t>
  </si>
  <si>
    <t>빈도</t>
  </si>
  <si>
    <t>기대빈도</t>
  </si>
  <si>
    <t>marital 중 %</t>
  </si>
  <si>
    <t>education 중 %</t>
  </si>
  <si>
    <t>전체 %</t>
  </si>
  <si>
    <t>카이제곱 검정</t>
  </si>
  <si>
    <t>값</t>
  </si>
  <si>
    <t>자유도</t>
  </si>
  <si>
    <t>점근 유의확률 (양측검정)</t>
  </si>
  <si>
    <t>Pearson 카이제곱</t>
  </si>
  <si>
    <t>우도비</t>
  </si>
  <si>
    <t>유효 케이스 수</t>
  </si>
  <si>
    <t>a. 0 셀 (0.0%)은(는) 5보다 작은 기대 빈도를 가지는 셀입니다. 최소 기대빈도는 21.84입니다.</t>
  </si>
  <si>
    <r>
      <t>139.089</t>
    </r>
    <r>
      <rPr>
        <vertAlign val="superscript"/>
        <sz val="9"/>
        <color indexed="8"/>
        <rFont val="Gulim"/>
        <family val="3"/>
        <charset val="129"/>
      </rPr>
      <t>a</t>
    </r>
  </si>
  <si>
    <t>&lt;--- 카이제곱값(통계량)</t>
    <phoneticPr fontId="1" type="noConversion"/>
  </si>
  <si>
    <t>해석</t>
    <phoneticPr fontId="1" type="noConversion"/>
  </si>
  <si>
    <t>a. 0 셀 (0.0%)은(는) 5보다 작은 기대 빈도를 가지는 셀입니다. 최소 기대빈도는 14.87입니다.</t>
  </si>
  <si>
    <r>
      <rPr>
        <sz val="9"/>
        <color rgb="FF000000"/>
        <rFont val="Gulim"/>
        <family val="3"/>
        <charset val="129"/>
      </rPr>
      <t>386.877</t>
    </r>
    <r>
      <rPr>
        <vertAlign val="superscript"/>
        <sz val="9"/>
        <color rgb="FF000000"/>
        <rFont val="Gulim"/>
        <family val="3"/>
        <charset val="129"/>
      </rPr>
      <t>a</t>
    </r>
  </si>
  <si>
    <t>y * poutcome</t>
  </si>
  <si>
    <t>a. 1 셀 (4.2%)은(는) 5보다 작은 기대 빈도를 가지는 셀입니다. 최소 기대빈도는 2.30입니다.</t>
  </si>
  <si>
    <r>
      <rPr>
        <sz val="9"/>
        <color rgb="FF000000"/>
        <rFont val="Gulim"/>
        <family val="3"/>
        <charset val="129"/>
      </rPr>
      <t>250.500</t>
    </r>
    <r>
      <rPr>
        <vertAlign val="superscript"/>
        <sz val="9"/>
        <color rgb="FF000000"/>
        <rFont val="Gulim"/>
        <family val="3"/>
        <charset val="129"/>
      </rPr>
      <t>a</t>
    </r>
  </si>
  <si>
    <t>y * month</t>
  </si>
  <si>
    <t>a. 2 셀 (3.2%)은(는) 5보다 작은 기대 빈도를 가지는 셀입니다. 최소 기대빈도는 3.11입니다.</t>
  </si>
  <si>
    <r>
      <rPr>
        <sz val="9"/>
        <color rgb="FF000000"/>
        <rFont val="Gulim"/>
        <family val="3"/>
        <charset val="129"/>
      </rPr>
      <t>91.031</t>
    </r>
    <r>
      <rPr>
        <vertAlign val="superscript"/>
        <sz val="9"/>
        <color rgb="FF000000"/>
        <rFont val="Gulim"/>
        <family val="3"/>
        <charset val="129"/>
      </rPr>
      <t>a</t>
    </r>
  </si>
  <si>
    <t>y * day</t>
  </si>
  <si>
    <t>a. 0 셀 (0.0%)은(는) 5보다 작은 기대 빈도를 가지는 셀입니다. 최소 기대빈도는 34.69입니다.</t>
  </si>
  <si>
    <r>
      <rPr>
        <sz val="9"/>
        <color rgb="FF000000"/>
        <rFont val="Gulim"/>
        <family val="3"/>
        <charset val="129"/>
      </rPr>
      <t>87.870</t>
    </r>
    <r>
      <rPr>
        <vertAlign val="superscript"/>
        <sz val="9"/>
        <color rgb="FF000000"/>
        <rFont val="Gulim"/>
        <family val="3"/>
        <charset val="129"/>
      </rPr>
      <t>a</t>
    </r>
  </si>
  <si>
    <t>y * contact</t>
  </si>
  <si>
    <t>b. 2x2 표에 대해서만 계산됨</t>
  </si>
  <si>
    <t>a. 0 셀 (0.0%)은(는) 5보다 작은 기대 빈도를 가지는 셀입니다. 최소 기대빈도는 79.63입니다.</t>
  </si>
  <si>
    <t>Fisher의 정확한 검정</t>
  </si>
  <si>
    <r>
      <rPr>
        <sz val="9"/>
        <color rgb="FF000000"/>
        <rFont val="Gulim"/>
        <family val="3"/>
        <charset val="129"/>
      </rPr>
      <t>연속수정</t>
    </r>
    <r>
      <rPr>
        <vertAlign val="superscript"/>
        <sz val="9"/>
        <color rgb="FF000000"/>
        <rFont val="Gulim"/>
        <family val="3"/>
        <charset val="129"/>
      </rPr>
      <t>b</t>
    </r>
  </si>
  <si>
    <r>
      <rPr>
        <sz val="9"/>
        <color rgb="FF000000"/>
        <rFont val="Gulim"/>
        <family val="3"/>
        <charset val="129"/>
      </rPr>
      <t>22.481</t>
    </r>
    <r>
      <rPr>
        <vertAlign val="superscript"/>
        <sz val="9"/>
        <color rgb="FF000000"/>
        <rFont val="Gulim"/>
        <family val="3"/>
        <charset val="129"/>
      </rPr>
      <t>a</t>
    </r>
  </si>
  <si>
    <t>정확한 유의확률 (단측검정)</t>
  </si>
  <si>
    <t>정확한 유의확률 (양측검정)</t>
  </si>
  <si>
    <t>y * loan</t>
  </si>
  <si>
    <t>a. 0 셀 (0.0%)은(는) 5보다 작은 기대 빈도를 가지는 셀입니다. 최소 기대빈도는 226.10입니다.</t>
  </si>
  <si>
    <r>
      <rPr>
        <sz val="9"/>
        <color rgb="FF000000"/>
        <rFont val="Gulim"/>
        <family val="3"/>
        <charset val="129"/>
      </rPr>
      <t>49.544</t>
    </r>
    <r>
      <rPr>
        <vertAlign val="superscript"/>
        <sz val="9"/>
        <color rgb="FF000000"/>
        <rFont val="Gulim"/>
        <family val="3"/>
        <charset val="129"/>
      </rPr>
      <t>a</t>
    </r>
  </si>
  <si>
    <t>y * housing</t>
  </si>
  <si>
    <t>a. 0 셀 (0.0%)은(는) 5보다 작은 기대 빈도를 가지는 셀입니다. 최소 기대빈도는 8.76입니다.</t>
  </si>
  <si>
    <r>
      <rPr>
        <sz val="9"/>
        <color rgb="FF000000"/>
        <rFont val="Gulim"/>
        <family val="3"/>
        <charset val="129"/>
      </rPr>
      <t>.008</t>
    </r>
    <r>
      <rPr>
        <vertAlign val="superscript"/>
        <sz val="9"/>
        <color rgb="FF000000"/>
        <rFont val="Gulim"/>
        <family val="3"/>
        <charset val="129"/>
      </rPr>
      <t>a</t>
    </r>
  </si>
  <si>
    <t>y * default</t>
  </si>
  <si>
    <t>a. 0 셀 (0.0%)은(는) 5보다 작은 기대 빈도를 가지는 셀입니다. 최소 기대빈도는 21.55입니다.</t>
  </si>
  <si>
    <r>
      <rPr>
        <sz val="9"/>
        <color rgb="FF000000"/>
        <rFont val="Gulim"/>
        <family val="3"/>
        <charset val="129"/>
      </rPr>
      <t>15.237</t>
    </r>
    <r>
      <rPr>
        <vertAlign val="superscript"/>
        <sz val="9"/>
        <color rgb="FF000000"/>
        <rFont val="Gulim"/>
        <family val="3"/>
        <charset val="129"/>
      </rPr>
      <t>a</t>
    </r>
  </si>
  <si>
    <t>y * education</t>
  </si>
  <si>
    <t>a. 0 셀 (0.0%)은(는) 5보다 작은 기대 빈도를 가지는 셀입니다. 최소 기대빈도는 60.85입니다.</t>
  </si>
  <si>
    <r>
      <rPr>
        <sz val="9"/>
        <color rgb="FF000000"/>
        <rFont val="Gulim"/>
        <family val="3"/>
        <charset val="129"/>
      </rPr>
      <t>19.030</t>
    </r>
    <r>
      <rPr>
        <vertAlign val="superscript"/>
        <sz val="9"/>
        <color rgb="FF000000"/>
        <rFont val="Gulim"/>
        <family val="3"/>
        <charset val="129"/>
      </rPr>
      <t>a</t>
    </r>
  </si>
  <si>
    <t>y * marital</t>
  </si>
  <si>
    <t>a. 1 셀 (4.2%)은(는) 5보다 작은 기대 빈도를 가지는 셀입니다. 최소 기대빈도는 4.38입니다.</t>
  </si>
  <si>
    <r>
      <rPr>
        <sz val="9"/>
        <color rgb="FF000000"/>
        <rFont val="Gulim"/>
        <family val="3"/>
        <charset val="129"/>
      </rPr>
      <t>68.988</t>
    </r>
    <r>
      <rPr>
        <vertAlign val="superscript"/>
        <sz val="9"/>
        <color rgb="FF000000"/>
        <rFont val="Gulim"/>
        <family val="3"/>
        <charset val="129"/>
      </rPr>
      <t>a</t>
    </r>
  </si>
  <si>
    <t>y * job</t>
  </si>
  <si>
    <t>카이제곱(X^2) 통계량값이 15.237, 유의확률은 0.002이므로 유의수준 0.05에서 y 집단별로 education은 서로 다르다(즉, 서로 연관성이 있다)고 할 수 있다.</t>
    <phoneticPr fontId="1" type="noConversion"/>
  </si>
  <si>
    <t>카이제곱(X^2) 통계량값이 19.030, 유의확률은 0.000이므로 유의수준 0.05에서 y 집단별로 marital은 서로 다르다(즉, 서로 연관성이 있다)고 할 수 있다.</t>
    <phoneticPr fontId="1" type="noConversion"/>
  </si>
  <si>
    <t>카이제곱(X^2) 통계량값이 68.988, 유의확률은 0.000이므로 유의수준 0.05에서 y 집단별로 job은 서로 다르다(즉, 서로 연관성이 있다)고 할 수 있다.</t>
    <phoneticPr fontId="1" type="noConversion"/>
  </si>
  <si>
    <t>카이제곱(X^2) 통계량값이 139.089, 유의확률은 0.000이므로 유의수준 0.05에서 marital 집단별로 education은 서로 다르다(즉, 서로 연관성이 있다)고 할 수 있다.</t>
    <phoneticPr fontId="1" type="noConversion"/>
  </si>
  <si>
    <t>카이제곱(X^2) 통계량값이 22.481, 유의확률은 0.000이므로 유의수준 0.05에서 y 집단별로 loan은 서로 다르다(즉, 서로 연관성이 있다)고 할 수 있다.</t>
    <phoneticPr fontId="1" type="noConversion"/>
  </si>
  <si>
    <t>카이제곱(X^2) 통계량값이 0.008, 유의확률은 0.930이므로 유의수준 0.05에서 y 집단별로 default는 서로 다르지 않다(즉, 서로 연관성이 없다)고 할 수 있다.</t>
    <phoneticPr fontId="1" type="noConversion"/>
  </si>
  <si>
    <t>카이제곱(X^2) 통계량값이 49.544, 유의확률은 0.000이므로 유의수준 0.05에서 y 집단별로 housing은 서로 다르다(즉, 서로 연관성이 있다)고 할 수 있다.</t>
    <phoneticPr fontId="1" type="noConversion"/>
  </si>
  <si>
    <t>카이제곱(X^2) 통계량값이 87.870, 유의확률은 0.000이므로 유의수준 0.05에서 y 집단별로 contact은 서로 다르다(즉, 서로 연관성이 있다)고 할 수 있다.</t>
    <phoneticPr fontId="1" type="noConversion"/>
  </si>
  <si>
    <t>카이제곱(X^2) 통계량값이 91.031, 유의확률은 0.000이므로 유의수준 0.05에서 y 집단별로 day는 서로 다르다(즉, 서로 연관성이 있다)고 할 수 있다.</t>
    <phoneticPr fontId="1" type="noConversion"/>
  </si>
  <si>
    <t>카이제곱(X^2) 통계량값이 250.500, 유의확률은 0.000이므로 유의수준 0.05에서 y 집단별로 month는 서로 다르다(즉, 서로 연관성이 있다)고 할 수 있다.</t>
    <phoneticPr fontId="1" type="noConversion"/>
  </si>
  <si>
    <t>카이제곱(X^2) 통계량값이 386.877, 유의확률은 0.000이므로 유의수준 0.05에서 y 집단별로 poutcome은 서로 다르다(즉, 서로 연관성이 있다)고 할 수 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</si>
</sst>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80" formatCode="###0"/>
    <numFmt numFmtId="181" formatCode="###0.0"/>
    <numFmt numFmtId="182" formatCode="###0.0%"/>
    <numFmt numFmtId="183" formatCode="####.0%"/>
    <numFmt numFmtId="185" formatCode="####.000"/>
    <numFmt numFmtId="186" formatCode="###0.000"/>
    <numFmt numFmtId="189" formatCode="0.0000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</font>
    <font>
      <b/>
      <sz val="9"/>
      <color indexed="8"/>
      <name val="Gulim"/>
      <family val="3"/>
      <charset val="129"/>
    </font>
    <font>
      <sz val="9"/>
      <color indexed="8"/>
      <name val="Gulim"/>
      <family val="3"/>
      <charset val="129"/>
    </font>
    <font>
      <sz val="10"/>
      <name val="Arial"/>
      <family val="2"/>
    </font>
    <font>
      <vertAlign val="superscript"/>
      <sz val="9"/>
      <color indexed="8"/>
      <name val="Gulim"/>
      <family val="3"/>
      <charset val="129"/>
    </font>
    <font>
      <sz val="11"/>
      <color theme="1"/>
      <name val="맑은 고딕"/>
      <family val="2"/>
      <scheme val="minor"/>
    </font>
    <font>
      <sz val="9"/>
      <color rgb="FF000000"/>
      <name val="Gulim"/>
      <family val="2"/>
    </font>
    <font>
      <sz val="9"/>
      <color rgb="FF000000"/>
      <name val="Gulim"/>
      <family val="3"/>
      <charset val="129"/>
    </font>
    <font>
      <vertAlign val="superscript"/>
      <sz val="9"/>
      <color rgb="FF000000"/>
      <name val="Gulim"/>
      <family val="3"/>
      <charset val="129"/>
    </font>
    <font>
      <b/>
      <sz val="9"/>
      <color rgb="FF000000"/>
      <name val="Gulim"/>
      <family val="2"/>
    </font>
    <font>
      <b/>
      <sz val="14"/>
      <color rgb="FF000000"/>
      <name val="Gulim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65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8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8"/>
      </bottom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64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79">
    <xf numFmtId="0" fontId="0" fillId="0" borderId="0">
      <alignment vertical="center"/>
    </xf>
    <xf numFmtId="0" fontId="2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52">
    <xf numFmtId="0" fontId="0" fillId="0" borderId="0" xfId="0">
      <alignment vertical="center"/>
    </xf>
    <xf numFmtId="0" fontId="3" fillId="0" borderId="0" xfId="1" applyFont="1" applyBorder="1" applyAlignment="1">
      <alignment horizontal="center" vertical="center" wrapText="1"/>
    </xf>
    <xf numFmtId="0" fontId="2" fillId="0" borderId="0" xfId="1"/>
    <xf numFmtId="0" fontId="4" fillId="0" borderId="1" xfId="1" applyFont="1" applyBorder="1" applyAlignment="1">
      <alignment horizontal="left" wrapText="1"/>
    </xf>
    <xf numFmtId="0" fontId="4" fillId="0" borderId="2" xfId="1" applyFont="1" applyBorder="1" applyAlignment="1">
      <alignment horizontal="left" wrapText="1"/>
    </xf>
    <xf numFmtId="0" fontId="4" fillId="0" borderId="3" xfId="1" applyFont="1" applyBorder="1" applyAlignment="1">
      <alignment horizontal="left" wrapText="1"/>
    </xf>
    <xf numFmtId="0" fontId="4" fillId="0" borderId="4" xfId="1" applyFont="1" applyBorder="1" applyAlignment="1">
      <alignment horizontal="center" wrapText="1"/>
    </xf>
    <xf numFmtId="0" fontId="4" fillId="0" borderId="5" xfId="1" applyFont="1" applyBorder="1" applyAlignment="1">
      <alignment horizontal="center" wrapText="1"/>
    </xf>
    <xf numFmtId="0" fontId="4" fillId="0" borderId="6" xfId="1" applyFont="1" applyBorder="1" applyAlignment="1">
      <alignment horizontal="center" wrapText="1"/>
    </xf>
    <xf numFmtId="0" fontId="4" fillId="0" borderId="7" xfId="1" applyFont="1" applyBorder="1" applyAlignment="1">
      <alignment horizontal="left" wrapText="1"/>
    </xf>
    <xf numFmtId="0" fontId="4" fillId="0" borderId="8" xfId="1" applyFont="1" applyBorder="1" applyAlignment="1">
      <alignment horizontal="left" wrapText="1"/>
    </xf>
    <xf numFmtId="0" fontId="4" fillId="0" borderId="9" xfId="1" applyFont="1" applyBorder="1" applyAlignment="1">
      <alignment horizontal="left" wrapText="1"/>
    </xf>
    <xf numFmtId="0" fontId="4" fillId="0" borderId="10" xfId="1" applyFont="1" applyBorder="1" applyAlignment="1">
      <alignment horizontal="center" wrapText="1"/>
    </xf>
    <xf numFmtId="0" fontId="4" fillId="0" borderId="11" xfId="1" applyFont="1" applyBorder="1" applyAlignment="1">
      <alignment horizontal="center" wrapText="1"/>
    </xf>
    <xf numFmtId="0" fontId="4" fillId="0" borderId="12" xfId="1" applyFont="1" applyBorder="1" applyAlignment="1">
      <alignment horizontal="center" wrapText="1"/>
    </xf>
    <xf numFmtId="0" fontId="4" fillId="0" borderId="1" xfId="1" applyFont="1" applyBorder="1" applyAlignment="1">
      <alignment horizontal="left" vertical="top" wrapText="1"/>
    </xf>
    <xf numFmtId="0" fontId="4" fillId="0" borderId="2" xfId="1" applyFont="1" applyBorder="1" applyAlignment="1">
      <alignment horizontal="left" vertical="top" wrapText="1"/>
    </xf>
    <xf numFmtId="0" fontId="4" fillId="0" borderId="3" xfId="1" applyFont="1" applyBorder="1" applyAlignment="1">
      <alignment horizontal="left" vertical="top" wrapText="1"/>
    </xf>
    <xf numFmtId="180" fontId="4" fillId="0" borderId="13" xfId="1" applyNumberFormat="1" applyFont="1" applyBorder="1" applyAlignment="1">
      <alignment horizontal="right" vertical="center"/>
    </xf>
    <xf numFmtId="180" fontId="4" fillId="0" borderId="14" xfId="1" applyNumberFormat="1" applyFont="1" applyBorder="1" applyAlignment="1">
      <alignment horizontal="right" vertical="center"/>
    </xf>
    <xf numFmtId="180" fontId="4" fillId="0" borderId="15" xfId="1" applyNumberFormat="1" applyFont="1" applyBorder="1" applyAlignment="1">
      <alignment horizontal="right" vertical="center"/>
    </xf>
    <xf numFmtId="0" fontId="4" fillId="0" borderId="16" xfId="1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 wrapText="1"/>
    </xf>
    <xf numFmtId="0" fontId="4" fillId="0" borderId="17" xfId="1" applyFont="1" applyBorder="1" applyAlignment="1">
      <alignment horizontal="left" vertical="top" wrapText="1"/>
    </xf>
    <xf numFmtId="181" fontId="4" fillId="0" borderId="18" xfId="1" applyNumberFormat="1" applyFont="1" applyBorder="1" applyAlignment="1">
      <alignment horizontal="right" vertical="center"/>
    </xf>
    <xf numFmtId="181" fontId="4" fillId="0" borderId="19" xfId="1" applyNumberFormat="1" applyFont="1" applyBorder="1" applyAlignment="1">
      <alignment horizontal="right" vertical="center"/>
    </xf>
    <xf numFmtId="181" fontId="4" fillId="0" borderId="20" xfId="1" applyNumberFormat="1" applyFont="1" applyBorder="1" applyAlignment="1">
      <alignment horizontal="right" vertical="center"/>
    </xf>
    <xf numFmtId="182" fontId="4" fillId="0" borderId="18" xfId="1" applyNumberFormat="1" applyFont="1" applyBorder="1" applyAlignment="1">
      <alignment horizontal="right" vertical="center"/>
    </xf>
    <xf numFmtId="182" fontId="4" fillId="0" borderId="19" xfId="1" applyNumberFormat="1" applyFont="1" applyBorder="1" applyAlignment="1">
      <alignment horizontal="right" vertical="center"/>
    </xf>
    <xf numFmtId="182" fontId="4" fillId="0" borderId="20" xfId="1" applyNumberFormat="1" applyFont="1" applyBorder="1" applyAlignment="1">
      <alignment horizontal="right" vertical="center"/>
    </xf>
    <xf numFmtId="183" fontId="4" fillId="0" borderId="19" xfId="1" applyNumberFormat="1" applyFont="1" applyBorder="1" applyAlignment="1">
      <alignment horizontal="right" vertical="center"/>
    </xf>
    <xf numFmtId="180" fontId="4" fillId="0" borderId="18" xfId="1" applyNumberFormat="1" applyFont="1" applyBorder="1" applyAlignment="1">
      <alignment horizontal="right" vertical="center"/>
    </xf>
    <xf numFmtId="180" fontId="4" fillId="0" borderId="19" xfId="1" applyNumberFormat="1" applyFont="1" applyBorder="1" applyAlignment="1">
      <alignment horizontal="right" vertical="center"/>
    </xf>
    <xf numFmtId="180" fontId="4" fillId="0" borderId="20" xfId="1" applyNumberFormat="1" applyFont="1" applyBorder="1" applyAlignment="1">
      <alignment horizontal="right" vertical="center"/>
    </xf>
    <xf numFmtId="0" fontId="4" fillId="0" borderId="7" xfId="1" applyFont="1" applyBorder="1" applyAlignment="1">
      <alignment horizontal="left" vertical="top" wrapText="1"/>
    </xf>
    <xf numFmtId="0" fontId="4" fillId="0" borderId="8" xfId="1" applyFont="1" applyBorder="1" applyAlignment="1">
      <alignment horizontal="left" vertical="top" wrapText="1"/>
    </xf>
    <xf numFmtId="0" fontId="4" fillId="0" borderId="9" xfId="1" applyFont="1" applyBorder="1" applyAlignment="1">
      <alignment horizontal="left" vertical="top" wrapText="1"/>
    </xf>
    <xf numFmtId="182" fontId="4" fillId="0" borderId="21" xfId="1" applyNumberFormat="1" applyFont="1" applyBorder="1" applyAlignment="1">
      <alignment horizontal="right" vertical="center"/>
    </xf>
    <xf numFmtId="182" fontId="4" fillId="0" borderId="22" xfId="1" applyNumberFormat="1" applyFont="1" applyBorder="1" applyAlignment="1">
      <alignment horizontal="right" vertical="center"/>
    </xf>
    <xf numFmtId="182" fontId="4" fillId="0" borderId="23" xfId="1" applyNumberFormat="1" applyFont="1" applyBorder="1" applyAlignment="1">
      <alignment horizontal="right" vertical="center"/>
    </xf>
    <xf numFmtId="0" fontId="4" fillId="2" borderId="17" xfId="1" applyFont="1" applyFill="1" applyBorder="1" applyAlignment="1">
      <alignment horizontal="left" vertical="top" wrapText="1"/>
    </xf>
    <xf numFmtId="182" fontId="4" fillId="2" borderId="18" xfId="1" applyNumberFormat="1" applyFont="1" applyFill="1" applyBorder="1" applyAlignment="1">
      <alignment horizontal="right" vertical="center"/>
    </xf>
    <xf numFmtId="182" fontId="4" fillId="2" borderId="19" xfId="1" applyNumberFormat="1" applyFont="1" applyFill="1" applyBorder="1" applyAlignment="1">
      <alignment horizontal="right" vertical="center"/>
    </xf>
    <xf numFmtId="182" fontId="4" fillId="2" borderId="20" xfId="1" applyNumberFormat="1" applyFont="1" applyFill="1" applyBorder="1" applyAlignment="1">
      <alignment horizontal="right" vertical="center"/>
    </xf>
    <xf numFmtId="0" fontId="4" fillId="3" borderId="17" xfId="1" applyFont="1" applyFill="1" applyBorder="1" applyAlignment="1">
      <alignment horizontal="left" vertical="top" wrapText="1"/>
    </xf>
    <xf numFmtId="182" fontId="4" fillId="3" borderId="18" xfId="1" applyNumberFormat="1" applyFont="1" applyFill="1" applyBorder="1" applyAlignment="1">
      <alignment horizontal="right" vertical="center"/>
    </xf>
    <xf numFmtId="182" fontId="4" fillId="3" borderId="19" xfId="1" applyNumberFormat="1" applyFont="1" applyFill="1" applyBorder="1" applyAlignment="1">
      <alignment horizontal="right" vertical="center"/>
    </xf>
    <xf numFmtId="182" fontId="4" fillId="3" borderId="20" xfId="1" applyNumberFormat="1" applyFont="1" applyFill="1" applyBorder="1" applyAlignment="1">
      <alignment horizontal="right" vertical="center"/>
    </xf>
    <xf numFmtId="182" fontId="4" fillId="0" borderId="19" xfId="1" applyNumberFormat="1" applyFont="1" applyFill="1" applyBorder="1" applyAlignment="1">
      <alignment horizontal="right" vertical="center"/>
    </xf>
    <xf numFmtId="182" fontId="4" fillId="0" borderId="25" xfId="1" applyNumberFormat="1" applyFont="1" applyFill="1" applyBorder="1" applyAlignment="1">
      <alignment horizontal="right" vertical="center"/>
    </xf>
    <xf numFmtId="182" fontId="4" fillId="0" borderId="24" xfId="1" applyNumberFormat="1" applyFont="1" applyFill="1" applyBorder="1" applyAlignment="1">
      <alignment horizontal="right" vertical="center"/>
    </xf>
    <xf numFmtId="182" fontId="4" fillId="0" borderId="0" xfId="1" applyNumberFormat="1" applyFont="1" applyFill="1" applyBorder="1" applyAlignment="1">
      <alignment horizontal="right" vertic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/>
    <xf numFmtId="0" fontId="4" fillId="0" borderId="26" xfId="2" applyFont="1" applyBorder="1" applyAlignment="1">
      <alignment horizontal="left" wrapText="1"/>
    </xf>
    <xf numFmtId="0" fontId="4" fillId="0" borderId="27" xfId="2" applyFont="1" applyBorder="1" applyAlignment="1">
      <alignment horizontal="center" wrapText="1"/>
    </xf>
    <xf numFmtId="0" fontId="4" fillId="0" borderId="28" xfId="2" applyFont="1" applyBorder="1" applyAlignment="1">
      <alignment horizontal="center" wrapText="1"/>
    </xf>
    <xf numFmtId="0" fontId="4" fillId="0" borderId="29" xfId="2" applyFont="1" applyBorder="1" applyAlignment="1">
      <alignment horizontal="center" wrapText="1"/>
    </xf>
    <xf numFmtId="0" fontId="4" fillId="0" borderId="30" xfId="2" applyFont="1" applyBorder="1" applyAlignment="1">
      <alignment horizontal="left" vertical="top" wrapText="1"/>
    </xf>
    <xf numFmtId="0" fontId="4" fillId="0" borderId="13" xfId="2" applyFont="1" applyBorder="1" applyAlignment="1">
      <alignment horizontal="right" vertical="center"/>
    </xf>
    <xf numFmtId="180" fontId="4" fillId="0" borderId="14" xfId="2" applyNumberFormat="1" applyFont="1" applyBorder="1" applyAlignment="1">
      <alignment horizontal="right" vertical="center"/>
    </xf>
    <xf numFmtId="185" fontId="4" fillId="0" borderId="15" xfId="2" applyNumberFormat="1" applyFont="1" applyBorder="1" applyAlignment="1">
      <alignment horizontal="right" vertical="center"/>
    </xf>
    <xf numFmtId="0" fontId="4" fillId="0" borderId="31" xfId="2" applyFont="1" applyBorder="1" applyAlignment="1">
      <alignment horizontal="left" vertical="top" wrapText="1"/>
    </xf>
    <xf numFmtId="186" fontId="4" fillId="0" borderId="18" xfId="2" applyNumberFormat="1" applyFont="1" applyBorder="1" applyAlignment="1">
      <alignment horizontal="right" vertical="center"/>
    </xf>
    <xf numFmtId="180" fontId="4" fillId="0" borderId="19" xfId="2" applyNumberFormat="1" applyFont="1" applyBorder="1" applyAlignment="1">
      <alignment horizontal="right" vertical="center"/>
    </xf>
    <xf numFmtId="185" fontId="4" fillId="0" borderId="20" xfId="2" applyNumberFormat="1" applyFont="1" applyBorder="1" applyAlignment="1">
      <alignment horizontal="right" vertical="center"/>
    </xf>
    <xf numFmtId="0" fontId="4" fillId="0" borderId="32" xfId="2" applyFont="1" applyBorder="1" applyAlignment="1">
      <alignment horizontal="left" vertical="top" wrapText="1"/>
    </xf>
    <xf numFmtId="180" fontId="4" fillId="0" borderId="21" xfId="2" applyNumberFormat="1" applyFont="1" applyBorder="1" applyAlignment="1">
      <alignment horizontal="right" vertical="center"/>
    </xf>
    <xf numFmtId="0" fontId="4" fillId="0" borderId="22" xfId="2" applyFont="1" applyBorder="1" applyAlignment="1">
      <alignment horizontal="left" vertical="center" wrapText="1"/>
    </xf>
    <xf numFmtId="0" fontId="4" fillId="0" borderId="23" xfId="2" applyFont="1" applyBorder="1" applyAlignment="1">
      <alignment horizontal="left" vertical="center" wrapText="1"/>
    </xf>
    <xf numFmtId="0" fontId="4" fillId="0" borderId="0" xfId="2" applyFont="1" applyBorder="1" applyAlignment="1">
      <alignment horizontal="left" vertical="top" wrapText="1"/>
    </xf>
    <xf numFmtId="182" fontId="4" fillId="0" borderId="33" xfId="1" applyNumberFormat="1" applyFont="1" applyFill="1" applyBorder="1" applyAlignment="1">
      <alignment horizontal="right" vertical="center"/>
    </xf>
    <xf numFmtId="0" fontId="0" fillId="0" borderId="0" xfId="0" applyBorder="1">
      <alignment vertical="center"/>
    </xf>
    <xf numFmtId="181" fontId="4" fillId="0" borderId="25" xfId="1" applyNumberFormat="1" applyFont="1" applyBorder="1" applyAlignment="1">
      <alignment horizontal="right" vertical="center"/>
    </xf>
    <xf numFmtId="180" fontId="4" fillId="0" borderId="25" xfId="1" applyNumberFormat="1" applyFont="1" applyBorder="1" applyAlignment="1">
      <alignment horizontal="right" vertical="center"/>
    </xf>
    <xf numFmtId="182" fontId="4" fillId="0" borderId="34" xfId="1" applyNumberFormat="1" applyFont="1" applyFill="1" applyBorder="1" applyAlignment="1">
      <alignment horizontal="right" vertical="center"/>
    </xf>
    <xf numFmtId="0" fontId="4" fillId="0" borderId="35" xfId="1" applyFont="1" applyBorder="1" applyAlignment="1">
      <alignment horizontal="left" vertical="top" wrapText="1"/>
    </xf>
    <xf numFmtId="0" fontId="4" fillId="0" borderId="36" xfId="1" applyFont="1" applyBorder="1" applyAlignment="1">
      <alignment horizontal="left" vertical="top" wrapText="1"/>
    </xf>
    <xf numFmtId="0" fontId="4" fillId="0" borderId="36" xfId="1" applyFont="1" applyFill="1" applyBorder="1" applyAlignment="1">
      <alignment horizontal="left" vertical="top" wrapText="1"/>
    </xf>
    <xf numFmtId="0" fontId="4" fillId="0" borderId="37" xfId="1" applyFont="1" applyBorder="1" applyAlignment="1">
      <alignment horizontal="left" vertical="top" wrapText="1"/>
    </xf>
    <xf numFmtId="181" fontId="4" fillId="0" borderId="38" xfId="1" applyNumberFormat="1" applyFont="1" applyBorder="1" applyAlignment="1">
      <alignment horizontal="right" vertical="center"/>
    </xf>
    <xf numFmtId="182" fontId="4" fillId="0" borderId="36" xfId="1" applyNumberFormat="1" applyFont="1" applyFill="1" applyBorder="1" applyAlignment="1">
      <alignment horizontal="right" vertical="center"/>
    </xf>
    <xf numFmtId="182" fontId="4" fillId="0" borderId="38" xfId="1" applyNumberFormat="1" applyFont="1" applyFill="1" applyBorder="1" applyAlignment="1">
      <alignment horizontal="right" vertical="center"/>
    </xf>
    <xf numFmtId="180" fontId="4" fillId="0" borderId="38" xfId="1" applyNumberFormat="1" applyFont="1" applyBorder="1" applyAlignment="1">
      <alignment horizontal="right" vertical="center"/>
    </xf>
    <xf numFmtId="182" fontId="4" fillId="0" borderId="39" xfId="1" applyNumberFormat="1" applyFont="1" applyFill="1" applyBorder="1" applyAlignment="1">
      <alignment horizontal="right" vertical="center"/>
    </xf>
    <xf numFmtId="0" fontId="4" fillId="0" borderId="41" xfId="1" applyFont="1" applyBorder="1" applyAlignment="1">
      <alignment horizontal="center" wrapText="1"/>
    </xf>
    <xf numFmtId="0" fontId="4" fillId="0" borderId="42" xfId="1" applyFont="1" applyBorder="1" applyAlignment="1">
      <alignment horizontal="center" wrapText="1"/>
    </xf>
    <xf numFmtId="0" fontId="4" fillId="0" borderId="43" xfId="1" applyFont="1" applyBorder="1" applyAlignment="1">
      <alignment horizontal="center" wrapText="1"/>
    </xf>
    <xf numFmtId="182" fontId="4" fillId="0" borderId="44" xfId="1" applyNumberFormat="1" applyFont="1" applyBorder="1" applyAlignment="1">
      <alignment horizontal="right" vertical="center"/>
    </xf>
    <xf numFmtId="182" fontId="4" fillId="0" borderId="0" xfId="1" applyNumberFormat="1" applyFont="1" applyBorder="1" applyAlignment="1">
      <alignment horizontal="right" vertical="center"/>
    </xf>
    <xf numFmtId="182" fontId="4" fillId="0" borderId="36" xfId="1" applyNumberFormat="1" applyFont="1" applyBorder="1" applyAlignment="1">
      <alignment horizontal="right" vertical="center"/>
    </xf>
    <xf numFmtId="182" fontId="4" fillId="0" borderId="40" xfId="1" applyNumberFormat="1" applyFont="1" applyBorder="1" applyAlignment="1">
      <alignment horizontal="right" vertical="center"/>
    </xf>
    <xf numFmtId="182" fontId="4" fillId="0" borderId="33" xfId="1" applyNumberFormat="1" applyFont="1" applyBorder="1" applyAlignment="1">
      <alignment horizontal="right" vertical="center"/>
    </xf>
    <xf numFmtId="182" fontId="4" fillId="0" borderId="24" xfId="1" applyNumberFormat="1" applyFont="1" applyBorder="1" applyAlignment="1">
      <alignment horizontal="right" vertical="center"/>
    </xf>
    <xf numFmtId="182" fontId="4" fillId="0" borderId="39" xfId="1" applyNumberFormat="1" applyFont="1" applyBorder="1" applyAlignment="1">
      <alignment horizontal="right" vertical="center"/>
    </xf>
    <xf numFmtId="182" fontId="4" fillId="0" borderId="45" xfId="1" applyNumberFormat="1" applyFont="1" applyBorder="1" applyAlignment="1">
      <alignment horizontal="right" vertical="center"/>
    </xf>
    <xf numFmtId="182" fontId="4" fillId="0" borderId="46" xfId="1" applyNumberFormat="1" applyFont="1" applyBorder="1" applyAlignment="1">
      <alignment horizontal="right" vertical="center"/>
    </xf>
    <xf numFmtId="182" fontId="4" fillId="0" borderId="47" xfId="1" applyNumberFormat="1" applyFont="1" applyBorder="1" applyAlignment="1">
      <alignment horizontal="right" vertical="center"/>
    </xf>
    <xf numFmtId="181" fontId="4" fillId="0" borderId="0" xfId="1" applyNumberFormat="1" applyFont="1" applyBorder="1" applyAlignment="1">
      <alignment horizontal="right" vertical="center"/>
    </xf>
    <xf numFmtId="0" fontId="0" fillId="0" borderId="44" xfId="0" applyBorder="1">
      <alignment vertical="center"/>
    </xf>
    <xf numFmtId="182" fontId="4" fillId="0" borderId="48" xfId="1" applyNumberFormat="1" applyFont="1" applyFill="1" applyBorder="1" applyAlignment="1">
      <alignment horizontal="right" vertical="center"/>
    </xf>
    <xf numFmtId="189" fontId="0" fillId="0" borderId="0" xfId="0" applyNumberFormat="1">
      <alignment vertical="center"/>
    </xf>
    <xf numFmtId="0" fontId="7" fillId="0" borderId="0" xfId="3"/>
    <xf numFmtId="0" fontId="8" fillId="0" borderId="0" xfId="4" applyFont="1" applyAlignment="1">
      <alignment horizontal="left" vertical="top" wrapText="1"/>
    </xf>
    <xf numFmtId="0" fontId="8" fillId="0" borderId="49" xfId="5" applyFont="1" applyBorder="1" applyAlignment="1">
      <alignment horizontal="left" vertical="center" wrapText="1"/>
    </xf>
    <xf numFmtId="0" fontId="8" fillId="0" borderId="50" xfId="6" applyFont="1" applyBorder="1" applyAlignment="1">
      <alignment horizontal="left" vertical="center" wrapText="1"/>
    </xf>
    <xf numFmtId="180" fontId="8" fillId="0" borderId="51" xfId="7" applyNumberFormat="1" applyFont="1" applyBorder="1" applyAlignment="1">
      <alignment horizontal="right" vertical="center"/>
    </xf>
    <xf numFmtId="0" fontId="8" fillId="0" borderId="52" xfId="8" applyFont="1" applyBorder="1" applyAlignment="1">
      <alignment horizontal="left" vertical="top" wrapText="1"/>
    </xf>
    <xf numFmtId="185" fontId="8" fillId="0" borderId="53" xfId="9" applyNumberFormat="1" applyFont="1" applyBorder="1" applyAlignment="1">
      <alignment horizontal="right" vertical="center"/>
    </xf>
    <xf numFmtId="180" fontId="8" fillId="0" borderId="54" xfId="10" applyNumberFormat="1" applyFont="1" applyBorder="1" applyAlignment="1">
      <alignment horizontal="right" vertical="center"/>
    </xf>
    <xf numFmtId="186" fontId="8" fillId="0" borderId="55" xfId="11" applyNumberFormat="1" applyFont="1" applyBorder="1" applyAlignment="1">
      <alignment horizontal="right" vertical="center"/>
    </xf>
    <xf numFmtId="0" fontId="8" fillId="0" borderId="56" xfId="12" applyFont="1" applyBorder="1" applyAlignment="1">
      <alignment horizontal="left" vertical="top" wrapText="1"/>
    </xf>
    <xf numFmtId="185" fontId="8" fillId="0" borderId="57" xfId="13" applyNumberFormat="1" applyFont="1" applyBorder="1" applyAlignment="1">
      <alignment horizontal="right" vertical="center"/>
    </xf>
    <xf numFmtId="180" fontId="8" fillId="0" borderId="58" xfId="14" applyNumberFormat="1" applyFont="1" applyBorder="1" applyAlignment="1">
      <alignment horizontal="right" vertical="center"/>
    </xf>
    <xf numFmtId="0" fontId="8" fillId="0" borderId="59" xfId="15" applyFont="1" applyBorder="1" applyAlignment="1">
      <alignment horizontal="right" vertical="center"/>
    </xf>
    <xf numFmtId="0" fontId="8" fillId="0" borderId="60" xfId="16" applyFont="1" applyBorder="1" applyAlignment="1">
      <alignment horizontal="left" vertical="top" wrapText="1"/>
    </xf>
    <xf numFmtId="0" fontId="8" fillId="0" borderId="61" xfId="17" applyFont="1" applyBorder="1" applyAlignment="1">
      <alignment horizontal="center" wrapText="1"/>
    </xf>
    <xf numFmtId="0" fontId="8" fillId="0" borderId="62" xfId="18" applyFont="1" applyBorder="1" applyAlignment="1">
      <alignment horizontal="center" wrapText="1"/>
    </xf>
    <xf numFmtId="0" fontId="8" fillId="0" borderId="63" xfId="19" applyFont="1" applyBorder="1" applyAlignment="1">
      <alignment horizontal="center" wrapText="1"/>
    </xf>
    <xf numFmtId="0" fontId="8" fillId="0" borderId="64" xfId="20" applyFont="1" applyBorder="1" applyAlignment="1">
      <alignment horizontal="left" wrapText="1"/>
    </xf>
    <xf numFmtId="0" fontId="11" fillId="0" borderId="0" xfId="21" applyFont="1" applyAlignment="1">
      <alignment horizontal="center" vertical="center" wrapText="1"/>
    </xf>
    <xf numFmtId="0" fontId="12" fillId="0" borderId="0" xfId="56" applyFont="1"/>
    <xf numFmtId="185" fontId="8" fillId="0" borderId="54" xfId="60" applyNumberFormat="1" applyFont="1" applyBorder="1" applyAlignment="1">
      <alignment horizontal="right" vertical="center"/>
    </xf>
    <xf numFmtId="0" fontId="8" fillId="0" borderId="54" xfId="61" applyFont="1" applyBorder="1" applyAlignment="1">
      <alignment horizontal="left" vertical="center" wrapText="1"/>
    </xf>
    <xf numFmtId="0" fontId="8" fillId="0" borderId="55" xfId="62" applyFont="1" applyBorder="1" applyAlignment="1">
      <alignment horizontal="left" vertical="center" wrapText="1"/>
    </xf>
    <xf numFmtId="0" fontId="8" fillId="0" borderId="53" xfId="63" applyFont="1" applyBorder="1" applyAlignment="1">
      <alignment horizontal="left" vertical="center" wrapText="1"/>
    </xf>
    <xf numFmtId="0" fontId="8" fillId="0" borderId="57" xfId="64" applyFont="1" applyBorder="1" applyAlignment="1">
      <alignment horizontal="left" vertical="center" wrapText="1"/>
    </xf>
    <xf numFmtId="0" fontId="8" fillId="0" borderId="58" xfId="65" applyFont="1" applyBorder="1" applyAlignment="1">
      <alignment horizontal="left" vertical="center" wrapText="1"/>
    </xf>
    <xf numFmtId="185" fontId="8" fillId="0" borderId="58" xfId="66" applyNumberFormat="1" applyFont="1" applyBorder="1" applyAlignment="1">
      <alignment horizontal="right" vertical="center"/>
    </xf>
    <xf numFmtId="185" fontId="8" fillId="0" borderId="55" xfId="67" applyNumberFormat="1" applyFont="1" applyBorder="1" applyAlignment="1">
      <alignment horizontal="right" vertical="center"/>
    </xf>
    <xf numFmtId="186" fontId="8" fillId="0" borderId="54" xfId="68" applyNumberFormat="1" applyFont="1" applyBorder="1" applyAlignment="1">
      <alignment horizontal="right" vertical="center"/>
    </xf>
    <xf numFmtId="0" fontId="11" fillId="0" borderId="0" xfId="21" applyFont="1" applyFill="1" applyAlignment="1">
      <alignment horizontal="center" vertical="center" wrapText="1"/>
    </xf>
    <xf numFmtId="0" fontId="8" fillId="0" borderId="64" xfId="20" applyFont="1" applyFill="1" applyBorder="1" applyAlignment="1">
      <alignment horizontal="left" wrapText="1"/>
    </xf>
    <xf numFmtId="0" fontId="8" fillId="0" borderId="63" xfId="19" applyFont="1" applyFill="1" applyBorder="1" applyAlignment="1">
      <alignment horizontal="center" wrapText="1"/>
    </xf>
    <xf numFmtId="0" fontId="8" fillId="0" borderId="62" xfId="18" applyFont="1" applyFill="1" applyBorder="1" applyAlignment="1">
      <alignment horizontal="center" wrapText="1"/>
    </xf>
    <xf numFmtId="0" fontId="8" fillId="0" borderId="61" xfId="17" applyFont="1" applyFill="1" applyBorder="1" applyAlignment="1">
      <alignment horizontal="center" wrapText="1"/>
    </xf>
    <xf numFmtId="0" fontId="8" fillId="0" borderId="60" xfId="16" applyFont="1" applyFill="1" applyBorder="1" applyAlignment="1">
      <alignment horizontal="left" vertical="top" wrapText="1"/>
    </xf>
    <xf numFmtId="0" fontId="8" fillId="0" borderId="59" xfId="15" applyFont="1" applyFill="1" applyBorder="1" applyAlignment="1">
      <alignment horizontal="right" vertical="center"/>
    </xf>
    <xf numFmtId="180" fontId="8" fillId="0" borderId="58" xfId="14" applyNumberFormat="1" applyFont="1" applyFill="1" applyBorder="1" applyAlignment="1">
      <alignment horizontal="right" vertical="center"/>
    </xf>
    <xf numFmtId="185" fontId="8" fillId="0" borderId="57" xfId="13" applyNumberFormat="1" applyFont="1" applyFill="1" applyBorder="1" applyAlignment="1">
      <alignment horizontal="right" vertical="center"/>
    </xf>
    <xf numFmtId="0" fontId="8" fillId="0" borderId="56" xfId="12" applyFont="1" applyFill="1" applyBorder="1" applyAlignment="1">
      <alignment horizontal="left" vertical="top" wrapText="1"/>
    </xf>
    <xf numFmtId="186" fontId="8" fillId="0" borderId="55" xfId="11" applyNumberFormat="1" applyFont="1" applyFill="1" applyBorder="1" applyAlignment="1">
      <alignment horizontal="right" vertical="center"/>
    </xf>
    <xf numFmtId="180" fontId="8" fillId="0" borderId="54" xfId="10" applyNumberFormat="1" applyFont="1" applyFill="1" applyBorder="1" applyAlignment="1">
      <alignment horizontal="right" vertical="center"/>
    </xf>
    <xf numFmtId="185" fontId="8" fillId="0" borderId="53" xfId="9" applyNumberFormat="1" applyFont="1" applyFill="1" applyBorder="1" applyAlignment="1">
      <alignment horizontal="right" vertical="center"/>
    </xf>
    <xf numFmtId="0" fontId="8" fillId="0" borderId="52" xfId="8" applyFont="1" applyFill="1" applyBorder="1" applyAlignment="1">
      <alignment horizontal="left" vertical="top" wrapText="1"/>
    </xf>
    <xf numFmtId="180" fontId="8" fillId="0" borderId="51" xfId="7" applyNumberFormat="1" applyFont="1" applyFill="1" applyBorder="1" applyAlignment="1">
      <alignment horizontal="right" vertical="center"/>
    </xf>
    <xf numFmtId="0" fontId="8" fillId="0" borderId="50" xfId="6" applyFont="1" applyFill="1" applyBorder="1" applyAlignment="1">
      <alignment horizontal="left" vertical="center" wrapText="1"/>
    </xf>
    <xf numFmtId="0" fontId="8" fillId="0" borderId="49" xfId="5" applyFont="1" applyFill="1" applyBorder="1" applyAlignment="1">
      <alignment horizontal="left" vertical="center" wrapText="1"/>
    </xf>
    <xf numFmtId="0" fontId="8" fillId="0" borderId="0" xfId="4" applyFont="1" applyFill="1" applyAlignment="1">
      <alignment horizontal="left" vertical="top" wrapText="1"/>
    </xf>
    <xf numFmtId="189" fontId="0" fillId="4" borderId="0" xfId="0" applyNumberFormat="1" applyFill="1">
      <alignment vertical="center"/>
    </xf>
    <xf numFmtId="2" fontId="0" fillId="4" borderId="0" xfId="0" applyNumberFormat="1" applyFill="1">
      <alignment vertical="center"/>
    </xf>
    <xf numFmtId="0" fontId="0" fillId="4" borderId="0" xfId="0" applyFill="1">
      <alignment vertical="center"/>
    </xf>
  </cellXfs>
  <cellStyles count="79">
    <cellStyle name="style1728283437852" xfId="56" xr:uid="{E9207AB1-F1F8-4857-AC1D-C91D33796A0A}"/>
    <cellStyle name="style1728283437931" xfId="21" xr:uid="{F1A87161-5A1F-469D-A463-093BFC7D7F36}"/>
    <cellStyle name="style1728283437962" xfId="43" xr:uid="{8E75A95A-4EA4-4CFB-AC32-D54CC87A8EAC}"/>
    <cellStyle name="style1728283438024" xfId="41" xr:uid="{B2E48E31-4FF4-412B-AF2B-AE2FEE060DFF}"/>
    <cellStyle name="style1728283438086" xfId="32" xr:uid="{ECC70F21-A1C0-4CC3-B7AD-810B1D6E37B3}"/>
    <cellStyle name="style1728283438134" xfId="31" xr:uid="{C1BAC6DE-5BBF-4357-931B-C0D18738EC9E}"/>
    <cellStyle name="style1728283438195" xfId="27" xr:uid="{142DD195-45E0-45BA-BF7D-08FDA0594C12}"/>
    <cellStyle name="style1728283438232" xfId="25" xr:uid="{40496649-DDFA-4AA2-BFFA-3B91D344EEE8}"/>
    <cellStyle name="style1728283438539" xfId="78" xr:uid="{3B624B50-EC12-4410-8FF7-2011695608B1}"/>
    <cellStyle name="style1728283438581" xfId="77" xr:uid="{CBC6BA18-4632-41B2-8C57-0BDFBBB0AB2A}"/>
    <cellStyle name="style1728283438627" xfId="76" xr:uid="{97E47029-50E8-48B9-B478-3604B8AE7941}"/>
    <cellStyle name="style1728283438661" xfId="72" xr:uid="{095276DC-5F1C-4713-B952-2FF311BBC80D}"/>
    <cellStyle name="style1728283438690" xfId="52" xr:uid="{66E831F8-5CA7-4636-9A8E-119046C8E102}"/>
    <cellStyle name="style1728283438748" xfId="51" xr:uid="{904F4DE3-3B71-459E-900C-A4E3BC44F7D7}"/>
    <cellStyle name="style1728283438803" xfId="50" xr:uid="{9088CA7E-2E3B-4044-94F4-E888BBCC96FE}"/>
    <cellStyle name="style1728283438851" xfId="75" xr:uid="{95D043F5-412F-485F-992E-48CCC5910609}"/>
    <cellStyle name="style1728283438899" xfId="74" xr:uid="{C4D77ABB-336D-4599-800D-50C223704015}"/>
    <cellStyle name="style1728283438941" xfId="73" xr:uid="{8355DC8D-AFDE-4658-AD30-068C797A4F21}"/>
    <cellStyle name="style1728283439031" xfId="46" xr:uid="{E06F5451-A668-4C5C-8ED6-BC8063334A63}"/>
    <cellStyle name="style1728283439102" xfId="45" xr:uid="{6976BFE1-4E68-418C-97C7-97FA07C1880A}"/>
    <cellStyle name="style1728283439164" xfId="44" xr:uid="{9DD46B51-3CE9-4EC8-9D6F-B893C9B4A528}"/>
    <cellStyle name="style1728283439238" xfId="16" xr:uid="{A9DB9E38-A000-4E30-BD8C-E63C06577C4B}"/>
    <cellStyle name="style1728283439285" xfId="12" xr:uid="{F5CC2C3D-CACF-4DC5-B0EE-D70A72D0EFC7}"/>
    <cellStyle name="style1728283439317" xfId="8" xr:uid="{94CE6DDC-1B4A-4079-8449-5C8760499645}"/>
    <cellStyle name="style1728283439357" xfId="40" xr:uid="{7F721BA9-6FB8-4F15-A0FD-EC549901D088}"/>
    <cellStyle name="style1728283439420" xfId="71" xr:uid="{D630C665-AFA7-4844-A68D-3EE8D255BA56}"/>
    <cellStyle name="style1728283439461" xfId="14" xr:uid="{8FD314BE-3ED5-41A2-AE75-5133965383F2}"/>
    <cellStyle name="style1728283439519" xfId="70" xr:uid="{B7762B9F-69B9-47A8-AD07-96BA7F5FCB84}"/>
    <cellStyle name="style1728283439566" xfId="37" xr:uid="{9CA4C8D9-A170-453B-9824-5E229426DF7D}"/>
    <cellStyle name="style1728283439607" xfId="29" xr:uid="{42BCB241-7FDA-4570-A520-1F925995C390}"/>
    <cellStyle name="style1728283439649" xfId="10" xr:uid="{F189992A-0082-41D3-80B2-42B0B46D2463}"/>
    <cellStyle name="style1728283439693" xfId="28" xr:uid="{2F0042F9-1A20-4A12-8FCC-4B91928A546A}"/>
    <cellStyle name="style1728283439786" xfId="7" xr:uid="{A22E6B66-6B67-43F5-AE6A-316B63AC4703}"/>
    <cellStyle name="style1728283439836" xfId="23" xr:uid="{ED5725A1-5A45-4E23-889C-19F66EB03D41}"/>
    <cellStyle name="style1728283439890" xfId="69" xr:uid="{B8F6311F-1E7D-47FA-85C6-9FBCEFC6E13D}"/>
    <cellStyle name="style1728283439937" xfId="22" xr:uid="{3942978E-A533-4F0A-AA56-8ACF618E3A71}"/>
    <cellStyle name="style1728283439985" xfId="55" xr:uid="{624465E4-AFFC-4BEA-9EF6-348CDF4DC031}"/>
    <cellStyle name="style1728283440026" xfId="54" xr:uid="{B39EC3EB-FF18-47F9-8BBB-9B7071683DE2}"/>
    <cellStyle name="style1728283440065" xfId="53" xr:uid="{8177EEA1-E0CB-4A11-8598-642C4EA65EB6}"/>
    <cellStyle name="style1728283440086" xfId="49" xr:uid="{CFDBA75C-3EF7-4677-91EF-FC20211710F9}"/>
    <cellStyle name="style1728283440131" xfId="48" xr:uid="{FDD94476-1263-4487-9F7E-34F3CAEAD7B7}"/>
    <cellStyle name="style1728283440184" xfId="47" xr:uid="{5289B01B-5B22-42DD-BCD7-42BD129BFBB6}"/>
    <cellStyle name="style1728283440225" xfId="42" xr:uid="{07ECDA4E-21DE-40C3-A2A9-A215CFC3F50C}"/>
    <cellStyle name="style1728283440261" xfId="4" xr:uid="{4061F192-EBE7-476A-9FAB-DE804EC2C8A5}"/>
    <cellStyle name="style1728283440301" xfId="26" xr:uid="{72B83EC1-6A1F-4D14-9DCE-89ACE73A4C2C}"/>
    <cellStyle name="style1728283440374" xfId="39" xr:uid="{49973C23-7137-4A5D-A05B-52172B4D1472}"/>
    <cellStyle name="style1728283440415" xfId="35" xr:uid="{D4C05C6B-DBD4-442C-A24E-06869A0DA525}"/>
    <cellStyle name="style1728283440456" xfId="34" xr:uid="{3D28EBDD-BC3A-4818-BEC0-8713B0AC26D1}"/>
    <cellStyle name="style1728283440503" xfId="33" xr:uid="{915BC254-C082-4045-AFC3-8DCEC388A1E5}"/>
    <cellStyle name="style1728283440544" xfId="30" xr:uid="{58BBFA02-71CB-4FE4-B838-2045DD64F00D}"/>
    <cellStyle name="style1728283440582" xfId="38" xr:uid="{DAD6D728-D02D-44AC-86D8-0D6C24A4275E}"/>
    <cellStyle name="style1728283440624" xfId="36" xr:uid="{40CCA8BE-F68F-476C-B683-0035B336F0A3}"/>
    <cellStyle name="style1728283440689" xfId="24" xr:uid="{8948E766-3CC9-4754-B6A5-4CEA613BF8EA}"/>
    <cellStyle name="style1728283440732" xfId="57" xr:uid="{466B5595-56C7-4940-AAE2-B1EB2D6403F9}"/>
    <cellStyle name="style1728283440768" xfId="20" xr:uid="{96ACE16E-AE1A-47A5-BB6D-08ED90C16050}"/>
    <cellStyle name="style1728283440810" xfId="19" xr:uid="{DB4A2266-886E-4C07-80B4-ECAE843A2326}"/>
    <cellStyle name="style1728283440836" xfId="18" xr:uid="{F4EC8266-32B1-4BC1-9B5F-A9E968D8BE97}"/>
    <cellStyle name="style1728283440874" xfId="17" xr:uid="{6158C024-B229-453F-B5BC-C8350D2F8D06}"/>
    <cellStyle name="style1728283440932" xfId="15" xr:uid="{76D5A7AC-87B4-4F0F-A034-E2DD142E1A26}"/>
    <cellStyle name="style1728283440962" xfId="13" xr:uid="{98D5CD56-0FDC-453B-82EC-0473CF772B60}"/>
    <cellStyle name="style1728283440998" xfId="11" xr:uid="{13F1F7FF-0A02-4349-925A-4F209EA7DD9C}"/>
    <cellStyle name="style1728283441019" xfId="9" xr:uid="{4BDC245D-6CC8-446C-8835-F741E9E7B789}"/>
    <cellStyle name="style1728283441066" xfId="6" xr:uid="{9320B25B-2ABE-4EA2-B099-A2AC337F2871}"/>
    <cellStyle name="style1728283441086" xfId="5" xr:uid="{5CC3ED79-A1B0-4D26-B2C8-5C8A74DDEF4C}"/>
    <cellStyle name="style1728283441220" xfId="66" xr:uid="{65738CF2-DC32-4B2D-8F93-0862AFBE40CF}"/>
    <cellStyle name="style1728283441254" xfId="65" xr:uid="{75CD3844-F088-42CD-B089-C943663FD446}"/>
    <cellStyle name="style1728283441294" xfId="64" xr:uid="{964A59F9-DB24-43B2-BD6C-A52EAAAB9258}"/>
    <cellStyle name="style1728283441350" xfId="68" xr:uid="{F49A383C-1843-4130-8924-8EF11CEC49F1}"/>
    <cellStyle name="style1728283441387" xfId="61" xr:uid="{F83C3957-3FD2-4234-8E21-566F69CF4264}"/>
    <cellStyle name="style1728283441420" xfId="63" xr:uid="{3A5EFA61-B6EC-400D-B3CF-9E38067F66C9}"/>
    <cellStyle name="style1728283441482" xfId="67" xr:uid="{39AF63A6-0D40-425B-8CEF-90D4BF2EED5F}"/>
    <cellStyle name="style1728283441519" xfId="60" xr:uid="{FF54F5B6-B5BE-4F3F-81B1-366641F0EA52}"/>
    <cellStyle name="style1728283441545" xfId="62" xr:uid="{D5AE0958-B3B8-40B1-8BA3-6EAAD1BF3202}"/>
    <cellStyle name="style1728283441669" xfId="59" xr:uid="{2D76A66E-07F5-4C27-8C58-BAE4287F8530}"/>
    <cellStyle name="style1728283441747" xfId="58" xr:uid="{BD03FAE2-0607-4AC3-8AC8-56B92FCE2506}"/>
    <cellStyle name="표준" xfId="0" builtinId="0"/>
    <cellStyle name="표준 2" xfId="3" xr:uid="{CF35BB99-5183-4AAA-8277-4AE1B30C9729}"/>
    <cellStyle name="표준_Sheet2" xfId="1" xr:uid="{1B75318B-3C6A-48E6-9C5B-E64DDE328B72}"/>
    <cellStyle name="표준_Sheet2_1" xfId="2" xr:uid="{EFEF2703-499F-402E-9DE9-060E1F96D7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ED7F-7B3E-428E-96F7-9DBD1147D0DD}">
  <dimension ref="A1:X34"/>
  <sheetViews>
    <sheetView tabSelected="1" topLeftCell="A6" zoomScale="85" zoomScaleNormal="85" workbookViewId="0">
      <selection activeCell="T26" sqref="T26"/>
    </sheetView>
  </sheetViews>
  <sheetFormatPr defaultRowHeight="17.399999999999999"/>
  <cols>
    <col min="12" max="12" width="15.5" customWidth="1"/>
  </cols>
  <sheetData>
    <row r="1" spans="1:18" ht="18" thickBot="1">
      <c r="A1" s="1" t="s">
        <v>9</v>
      </c>
      <c r="B1" s="1"/>
      <c r="C1" s="1"/>
      <c r="D1" s="1"/>
      <c r="E1" s="1"/>
      <c r="F1" s="1"/>
      <c r="G1" s="1"/>
      <c r="H1" s="1"/>
      <c r="I1" s="2"/>
      <c r="J1" s="1" t="s">
        <v>9</v>
      </c>
      <c r="K1" s="1"/>
      <c r="L1" s="1"/>
      <c r="M1" s="1"/>
      <c r="N1" s="1"/>
      <c r="O1" s="1"/>
      <c r="P1" s="1"/>
      <c r="Q1" s="1"/>
    </row>
    <row r="2" spans="1:18" ht="18" thickTop="1">
      <c r="A2" s="3" t="s">
        <v>10</v>
      </c>
      <c r="B2" s="4"/>
      <c r="C2" s="5"/>
      <c r="D2" s="6" t="s">
        <v>4</v>
      </c>
      <c r="E2" s="7"/>
      <c r="F2" s="7"/>
      <c r="G2" s="7"/>
      <c r="H2" s="8" t="s">
        <v>11</v>
      </c>
      <c r="I2" s="2"/>
      <c r="J2" s="3" t="s">
        <v>10</v>
      </c>
      <c r="K2" s="4"/>
      <c r="L2" s="5"/>
      <c r="M2" s="6" t="s">
        <v>4</v>
      </c>
      <c r="N2" s="7"/>
      <c r="O2" s="7"/>
      <c r="P2" s="7"/>
      <c r="Q2" s="8" t="s">
        <v>11</v>
      </c>
    </row>
    <row r="3" spans="1:18" ht="18" thickBot="1">
      <c r="A3" s="9"/>
      <c r="B3" s="10"/>
      <c r="C3" s="11"/>
      <c r="D3" s="12" t="s">
        <v>5</v>
      </c>
      <c r="E3" s="13" t="s">
        <v>6</v>
      </c>
      <c r="F3" s="13" t="s">
        <v>7</v>
      </c>
      <c r="G3" s="13" t="s">
        <v>8</v>
      </c>
      <c r="H3" s="14"/>
      <c r="I3" s="2"/>
      <c r="J3" s="9"/>
      <c r="K3" s="10"/>
      <c r="L3" s="11"/>
      <c r="M3" s="86" t="s">
        <v>5</v>
      </c>
      <c r="N3" s="87" t="s">
        <v>6</v>
      </c>
      <c r="O3" s="87" t="s">
        <v>7</v>
      </c>
      <c r="P3" s="87" t="s">
        <v>8</v>
      </c>
      <c r="Q3" s="85"/>
    </row>
    <row r="4" spans="1:18" ht="18" thickTop="1">
      <c r="A4" s="15" t="s">
        <v>0</v>
      </c>
      <c r="B4" s="16" t="s">
        <v>3</v>
      </c>
      <c r="C4" s="17" t="s">
        <v>12</v>
      </c>
      <c r="D4" s="18">
        <v>79</v>
      </c>
      <c r="E4" s="19">
        <v>270</v>
      </c>
      <c r="F4" s="19">
        <v>155</v>
      </c>
      <c r="G4" s="19">
        <v>24</v>
      </c>
      <c r="H4" s="20">
        <v>528</v>
      </c>
      <c r="I4" s="2"/>
      <c r="J4" s="15" t="s">
        <v>0</v>
      </c>
      <c r="K4" s="16" t="s">
        <v>3</v>
      </c>
      <c r="L4" s="76" t="s">
        <v>12</v>
      </c>
      <c r="M4" s="74">
        <v>79</v>
      </c>
      <c r="N4" s="32">
        <v>270</v>
      </c>
      <c r="O4" s="32">
        <v>155</v>
      </c>
      <c r="P4" s="32">
        <v>24</v>
      </c>
      <c r="Q4" s="83">
        <v>528</v>
      </c>
    </row>
    <row r="5" spans="1:18">
      <c r="A5" s="21"/>
      <c r="B5" s="22"/>
      <c r="C5" s="23" t="s">
        <v>13</v>
      </c>
      <c r="D5" s="24">
        <v>79.182481751824824</v>
      </c>
      <c r="E5" s="25">
        <v>269.31386861313871</v>
      </c>
      <c r="F5" s="25">
        <v>157.66423357664235</v>
      </c>
      <c r="G5" s="25">
        <v>21.839416058394161</v>
      </c>
      <c r="H5" s="26">
        <v>528</v>
      </c>
      <c r="I5" s="2"/>
      <c r="J5" s="21"/>
      <c r="K5" s="22"/>
      <c r="L5" s="77" t="s">
        <v>13</v>
      </c>
      <c r="M5" s="73">
        <f>$Q$19*($Q4/$Q$19)*(M$19/$Q$19)</f>
        <v>79.182481751824824</v>
      </c>
      <c r="N5" s="73">
        <f>$Q$19*($Q4/$Q$19)*(N$19/$Q$19)</f>
        <v>269.31386861313871</v>
      </c>
      <c r="O5" s="73">
        <f>$Q$19*($Q4/$Q$19)*(O$19/$Q$19)</f>
        <v>157.66423357664232</v>
      </c>
      <c r="P5" s="73">
        <f>$Q$19*($Q4/$Q$19)*(P$19/$Q$19)</f>
        <v>21.839416058394161</v>
      </c>
      <c r="Q5" s="98">
        <f>$Q$19*($Q4/$Q$19)*(Q$19/$Q$19)</f>
        <v>528</v>
      </c>
      <c r="R5" s="99"/>
    </row>
    <row r="6" spans="1:18">
      <c r="A6" s="21"/>
      <c r="B6" s="22"/>
      <c r="C6" s="40" t="s">
        <v>14</v>
      </c>
      <c r="D6" s="41">
        <v>0.14962121212121213</v>
      </c>
      <c r="E6" s="42">
        <v>0.51136363636363635</v>
      </c>
      <c r="F6" s="42">
        <v>0.29356060606060608</v>
      </c>
      <c r="G6" s="42">
        <v>4.5454545454545456E-2</v>
      </c>
      <c r="H6" s="43">
        <v>1</v>
      </c>
      <c r="I6" s="2"/>
      <c r="J6" s="21"/>
      <c r="K6" s="22"/>
      <c r="L6" s="78" t="s">
        <v>14</v>
      </c>
      <c r="M6" s="51">
        <f>M4/$Q$4</f>
        <v>0.14962121212121213</v>
      </c>
      <c r="N6" s="50">
        <f t="shared" ref="N6:Q6" si="0">N4/$Q$4</f>
        <v>0.51136363636363635</v>
      </c>
      <c r="O6" s="50">
        <f t="shared" si="0"/>
        <v>0.29356060606060608</v>
      </c>
      <c r="P6" s="50">
        <f t="shared" si="0"/>
        <v>4.5454545454545456E-2</v>
      </c>
      <c r="Q6" s="81">
        <f t="shared" si="0"/>
        <v>1</v>
      </c>
      <c r="R6" s="72"/>
    </row>
    <row r="7" spans="1:18" ht="21.6">
      <c r="A7" s="21"/>
      <c r="B7" s="22"/>
      <c r="C7" s="44" t="s">
        <v>15</v>
      </c>
      <c r="D7" s="45">
        <v>0.11651917404129794</v>
      </c>
      <c r="E7" s="46">
        <v>0.11708586296617521</v>
      </c>
      <c r="F7" s="46">
        <v>0.11481481481481481</v>
      </c>
      <c r="G7" s="46">
        <v>0.1283422459893048</v>
      </c>
      <c r="H7" s="47">
        <v>0.11678832116788321</v>
      </c>
      <c r="I7" s="2"/>
      <c r="J7" s="21"/>
      <c r="K7" s="22"/>
      <c r="L7" s="78" t="s">
        <v>15</v>
      </c>
      <c r="M7" s="49">
        <f>M4/$M$19</f>
        <v>0.11651917404129794</v>
      </c>
      <c r="N7" s="48">
        <f>N4/$N$19</f>
        <v>0.11708586296617519</v>
      </c>
      <c r="O7" s="48">
        <f>O4/$O$19</f>
        <v>0.11481481481481481</v>
      </c>
      <c r="P7" s="48">
        <f>P4/$P$19</f>
        <v>0.12834224598930483</v>
      </c>
      <c r="Q7" s="100">
        <f>Q4/$Q$19</f>
        <v>0.11678832116788321</v>
      </c>
      <c r="R7" s="99"/>
    </row>
    <row r="8" spans="1:18">
      <c r="A8" s="21"/>
      <c r="B8" s="22"/>
      <c r="C8" s="23" t="s">
        <v>16</v>
      </c>
      <c r="D8" s="27">
        <v>1.7474010174740102E-2</v>
      </c>
      <c r="E8" s="28">
        <v>5.9721300597213006E-2</v>
      </c>
      <c r="F8" s="28">
        <v>3.4284450342844504E-2</v>
      </c>
      <c r="G8" s="30">
        <v>5.3085600530856005E-3</v>
      </c>
      <c r="H8" s="29">
        <v>0.11678832116788321</v>
      </c>
      <c r="I8" s="2"/>
      <c r="J8" s="21"/>
      <c r="K8" s="22"/>
      <c r="L8" s="77" t="s">
        <v>16</v>
      </c>
      <c r="M8" s="88">
        <f>M4/$Q$19</f>
        <v>1.7474010174740102E-2</v>
      </c>
      <c r="N8" s="93">
        <f t="shared" ref="N8:Q8" si="1">N4/$Q$19</f>
        <v>5.9721300597213006E-2</v>
      </c>
      <c r="O8" s="93">
        <f t="shared" si="1"/>
        <v>3.4284450342844504E-2</v>
      </c>
      <c r="P8" s="93">
        <f t="shared" si="1"/>
        <v>5.3085600530856005E-3</v>
      </c>
      <c r="Q8" s="90">
        <f t="shared" si="1"/>
        <v>0.11678832116788321</v>
      </c>
    </row>
    <row r="9" spans="1:18">
      <c r="A9" s="21"/>
      <c r="B9" s="22" t="s">
        <v>1</v>
      </c>
      <c r="C9" s="23" t="s">
        <v>12</v>
      </c>
      <c r="D9" s="31">
        <v>526</v>
      </c>
      <c r="E9" s="32">
        <v>1427</v>
      </c>
      <c r="F9" s="32">
        <v>727</v>
      </c>
      <c r="G9" s="32">
        <v>117</v>
      </c>
      <c r="H9" s="33">
        <v>2797</v>
      </c>
      <c r="I9" s="2"/>
      <c r="J9" s="21"/>
      <c r="K9" s="22" t="s">
        <v>1</v>
      </c>
      <c r="L9" s="77" t="s">
        <v>12</v>
      </c>
      <c r="M9" s="74">
        <v>526</v>
      </c>
      <c r="N9" s="32">
        <v>1427</v>
      </c>
      <c r="O9" s="32">
        <v>727</v>
      </c>
      <c r="P9" s="32">
        <v>117</v>
      </c>
      <c r="Q9" s="83">
        <v>2797</v>
      </c>
    </row>
    <row r="10" spans="1:18">
      <c r="A10" s="21"/>
      <c r="B10" s="22"/>
      <c r="C10" s="23" t="s">
        <v>13</v>
      </c>
      <c r="D10" s="24">
        <v>419.45719973457199</v>
      </c>
      <c r="E10" s="25">
        <v>1426.6494138464941</v>
      </c>
      <c r="F10" s="25">
        <v>835.20238885202389</v>
      </c>
      <c r="G10" s="25">
        <v>115.69099756690997</v>
      </c>
      <c r="H10" s="26">
        <v>2797</v>
      </c>
      <c r="I10" s="2"/>
      <c r="J10" s="21"/>
      <c r="K10" s="22"/>
      <c r="L10" s="77" t="s">
        <v>13</v>
      </c>
      <c r="M10" s="73">
        <f>$Q$19*($Q9/$Q$19)*(M$19/$Q$19)</f>
        <v>419.45719973457204</v>
      </c>
      <c r="N10" s="73">
        <f>$Q$19*($Q9/$Q$19)*(N$19/$Q$19)</f>
        <v>1426.6494138464941</v>
      </c>
      <c r="O10" s="73">
        <f>$Q$19*($Q9/$Q$19)*(O$19/$Q$19)</f>
        <v>835.20238885202377</v>
      </c>
      <c r="P10" s="73">
        <f>$Q$19*($Q9/$Q$19)*(P$19/$Q$19)</f>
        <v>115.69099756690997</v>
      </c>
      <c r="Q10" s="80">
        <f>$Q$19*($Q9/$Q$19)*(Q$19/$Q$19)</f>
        <v>2797</v>
      </c>
    </row>
    <row r="11" spans="1:18">
      <c r="A11" s="21"/>
      <c r="B11" s="22"/>
      <c r="C11" s="40" t="s">
        <v>14</v>
      </c>
      <c r="D11" s="41">
        <v>0.18805863425098321</v>
      </c>
      <c r="E11" s="42">
        <v>0.51018948873793346</v>
      </c>
      <c r="F11" s="42">
        <v>0.25992134429746155</v>
      </c>
      <c r="G11" s="42">
        <v>4.1830532713621735E-2</v>
      </c>
      <c r="H11" s="43">
        <v>1</v>
      </c>
      <c r="I11" s="2"/>
      <c r="J11" s="21"/>
      <c r="K11" s="22"/>
      <c r="L11" s="78" t="s">
        <v>14</v>
      </c>
      <c r="M11" s="51">
        <f>M9/$Q$9</f>
        <v>0.18805863425098321</v>
      </c>
      <c r="N11" s="71">
        <f t="shared" ref="N11:Q11" si="2">N9/$Q$9</f>
        <v>0.51018948873793346</v>
      </c>
      <c r="O11" s="50">
        <f t="shared" si="2"/>
        <v>0.25992134429746155</v>
      </c>
      <c r="P11" s="50">
        <f t="shared" si="2"/>
        <v>4.1830532713621735E-2</v>
      </c>
      <c r="Q11" s="81">
        <f t="shared" si="2"/>
        <v>1</v>
      </c>
    </row>
    <row r="12" spans="1:18" ht="21.6">
      <c r="A12" s="21"/>
      <c r="B12" s="22"/>
      <c r="C12" s="44" t="s">
        <v>15</v>
      </c>
      <c r="D12" s="45">
        <v>0.77581120943952797</v>
      </c>
      <c r="E12" s="46">
        <v>0.61882046834345195</v>
      </c>
      <c r="F12" s="46">
        <v>0.53851851851851851</v>
      </c>
      <c r="G12" s="46">
        <v>0.62566844919786102</v>
      </c>
      <c r="H12" s="47">
        <v>0.61866843618668432</v>
      </c>
      <c r="I12" s="2"/>
      <c r="J12" s="21"/>
      <c r="K12" s="22"/>
      <c r="L12" s="78" t="s">
        <v>15</v>
      </c>
      <c r="M12" s="49">
        <f>M9/$M$19</f>
        <v>0.77581120943952797</v>
      </c>
      <c r="N12" s="48">
        <f>N9/$N$19</f>
        <v>0.61882046834345183</v>
      </c>
      <c r="O12" s="48">
        <f>O9/$O$19</f>
        <v>0.53851851851851851</v>
      </c>
      <c r="P12" s="48">
        <f>P9/$P$19</f>
        <v>0.62566844919786091</v>
      </c>
      <c r="Q12" s="82">
        <f>Q9/$Q$19</f>
        <v>0.61866843618668432</v>
      </c>
    </row>
    <row r="13" spans="1:18">
      <c r="A13" s="21"/>
      <c r="B13" s="22"/>
      <c r="C13" s="23" t="s">
        <v>16</v>
      </c>
      <c r="D13" s="27">
        <v>0.11634594116345941</v>
      </c>
      <c r="E13" s="28">
        <v>0.31563813315638134</v>
      </c>
      <c r="F13" s="28">
        <v>0.16080513160805132</v>
      </c>
      <c r="G13" s="28">
        <v>2.5879230258792303E-2</v>
      </c>
      <c r="H13" s="29">
        <v>0.61866843618668432</v>
      </c>
      <c r="I13" s="2"/>
      <c r="J13" s="21"/>
      <c r="K13" s="22"/>
      <c r="L13" s="77" t="s">
        <v>16</v>
      </c>
      <c r="M13" s="89">
        <f t="shared" ref="M13:Q13" si="3">M9/$Q$19</f>
        <v>0.11634594116345941</v>
      </c>
      <c r="N13" s="93">
        <f t="shared" si="3"/>
        <v>0.31563813315638134</v>
      </c>
      <c r="O13" s="89">
        <f t="shared" si="3"/>
        <v>0.16080513160805132</v>
      </c>
      <c r="P13" s="92">
        <f t="shared" si="3"/>
        <v>2.5879230258792303E-2</v>
      </c>
      <c r="Q13" s="94">
        <f t="shared" si="3"/>
        <v>0.61866843618668432</v>
      </c>
    </row>
    <row r="14" spans="1:18">
      <c r="A14" s="21"/>
      <c r="B14" s="22" t="s">
        <v>2</v>
      </c>
      <c r="C14" s="23" t="s">
        <v>12</v>
      </c>
      <c r="D14" s="31">
        <v>73</v>
      </c>
      <c r="E14" s="32">
        <v>609</v>
      </c>
      <c r="F14" s="32">
        <v>468</v>
      </c>
      <c r="G14" s="32">
        <v>46</v>
      </c>
      <c r="H14" s="33">
        <v>1196</v>
      </c>
      <c r="I14" s="2"/>
      <c r="J14" s="21"/>
      <c r="K14" s="22" t="s">
        <v>2</v>
      </c>
      <c r="L14" s="77" t="s">
        <v>12</v>
      </c>
      <c r="M14" s="74">
        <v>73</v>
      </c>
      <c r="N14" s="32">
        <v>609</v>
      </c>
      <c r="O14" s="32">
        <v>468</v>
      </c>
      <c r="P14" s="32">
        <v>46</v>
      </c>
      <c r="Q14" s="83">
        <v>1196</v>
      </c>
    </row>
    <row r="15" spans="1:18">
      <c r="A15" s="21"/>
      <c r="B15" s="22"/>
      <c r="C15" s="23" t="s">
        <v>13</v>
      </c>
      <c r="D15" s="24">
        <v>179.36031851360318</v>
      </c>
      <c r="E15" s="25">
        <v>610.03671754036714</v>
      </c>
      <c r="F15" s="25">
        <v>357.13337757133377</v>
      </c>
      <c r="G15" s="25">
        <v>49.469586374695865</v>
      </c>
      <c r="H15" s="26">
        <v>1196</v>
      </c>
      <c r="I15" s="2"/>
      <c r="J15" s="21"/>
      <c r="K15" s="22"/>
      <c r="L15" s="77" t="s">
        <v>13</v>
      </c>
      <c r="M15" s="73">
        <f>$Q$19*($Q14/$Q$19)*(M$19/$Q$19)</f>
        <v>179.3603185136032</v>
      </c>
      <c r="N15" s="73">
        <f>$Q$19*($Q14/$Q$19)*(N$19/$Q$19)</f>
        <v>610.03671754036714</v>
      </c>
      <c r="O15" s="73">
        <f>$Q$19*($Q14/$Q$19)*(O$19/$Q$19)</f>
        <v>357.13337757133377</v>
      </c>
      <c r="P15" s="73">
        <f>$Q$19*($Q14/$Q$19)*(P$19/$Q$19)</f>
        <v>49.469586374695858</v>
      </c>
      <c r="Q15" s="98">
        <f>$Q$19*($Q14/$Q$19)*(Q$19/$Q$19)</f>
        <v>1196</v>
      </c>
      <c r="R15" s="99"/>
    </row>
    <row r="16" spans="1:18">
      <c r="A16" s="21"/>
      <c r="B16" s="22"/>
      <c r="C16" s="40" t="s">
        <v>14</v>
      </c>
      <c r="D16" s="41">
        <v>6.1036789297658857E-2</v>
      </c>
      <c r="E16" s="42">
        <v>0.50919732441471577</v>
      </c>
      <c r="F16" s="42">
        <v>0.39130434782608697</v>
      </c>
      <c r="G16" s="42">
        <v>3.8461538461538464E-2</v>
      </c>
      <c r="H16" s="43">
        <v>1</v>
      </c>
      <c r="I16" s="2"/>
      <c r="J16" s="21"/>
      <c r="K16" s="22"/>
      <c r="L16" s="78" t="s">
        <v>14</v>
      </c>
      <c r="M16" s="51">
        <f>M14/$Q$14</f>
        <v>6.1036789297658864E-2</v>
      </c>
      <c r="N16" s="71">
        <f t="shared" ref="N16:Q16" si="4">N14/$Q$14</f>
        <v>0.50919732441471577</v>
      </c>
      <c r="O16" s="71">
        <f t="shared" si="4"/>
        <v>0.39130434782608697</v>
      </c>
      <c r="P16" s="71">
        <f t="shared" si="4"/>
        <v>3.8461538461538464E-2</v>
      </c>
      <c r="Q16" s="84">
        <f t="shared" si="4"/>
        <v>1</v>
      </c>
    </row>
    <row r="17" spans="1:24" ht="21.6">
      <c r="A17" s="21"/>
      <c r="B17" s="22"/>
      <c r="C17" s="44" t="s">
        <v>15</v>
      </c>
      <c r="D17" s="45">
        <v>0.10766961651917403</v>
      </c>
      <c r="E17" s="46">
        <v>0.26409366869037293</v>
      </c>
      <c r="F17" s="46">
        <v>0.34666666666666662</v>
      </c>
      <c r="G17" s="46">
        <v>0.24598930481283421</v>
      </c>
      <c r="H17" s="47">
        <v>0.26454324264543244</v>
      </c>
      <c r="I17" s="2"/>
      <c r="J17" s="21"/>
      <c r="K17" s="22"/>
      <c r="L17" s="78" t="s">
        <v>15</v>
      </c>
      <c r="M17" s="49">
        <f>M14/$M$19</f>
        <v>0.10766961651917405</v>
      </c>
      <c r="N17" s="48">
        <f>N14/$N$19</f>
        <v>0.26409366869037293</v>
      </c>
      <c r="O17" s="48">
        <f>O14/$O$19</f>
        <v>0.34666666666666668</v>
      </c>
      <c r="P17" s="48">
        <f>P14/$P$19</f>
        <v>0.24598930481283424</v>
      </c>
      <c r="Q17" s="100">
        <f>Q14/$Q$19</f>
        <v>0.26454324264543244</v>
      </c>
      <c r="R17" s="99"/>
    </row>
    <row r="18" spans="1:24" ht="18" thickBot="1">
      <c r="A18" s="21"/>
      <c r="B18" s="22"/>
      <c r="C18" s="23" t="s">
        <v>16</v>
      </c>
      <c r="D18" s="27">
        <v>1.6146870161468704E-2</v>
      </c>
      <c r="E18" s="28">
        <v>0.13470471134704712</v>
      </c>
      <c r="F18" s="28">
        <v>0.10351692103516921</v>
      </c>
      <c r="G18" s="28">
        <v>1.0174740101747402E-2</v>
      </c>
      <c r="H18" s="29">
        <v>0.26454324264543244</v>
      </c>
      <c r="I18" s="2"/>
      <c r="J18" s="21"/>
      <c r="K18" s="22"/>
      <c r="L18" s="77" t="s">
        <v>16</v>
      </c>
      <c r="M18" s="89">
        <f t="shared" ref="M18:Q18" si="5">M14/$Q$19</f>
        <v>1.61468701614687E-2</v>
      </c>
      <c r="N18" s="92">
        <f t="shared" si="5"/>
        <v>0.13470471134704712</v>
      </c>
      <c r="O18" s="92">
        <f t="shared" si="5"/>
        <v>0.10351692103516921</v>
      </c>
      <c r="P18" s="92">
        <f t="shared" si="5"/>
        <v>1.01747401017474E-2</v>
      </c>
      <c r="Q18" s="94">
        <f t="shared" si="5"/>
        <v>0.26454324264543244</v>
      </c>
      <c r="T18" s="52" t="s">
        <v>17</v>
      </c>
      <c r="U18" s="52"/>
      <c r="V18" s="52"/>
      <c r="W18" s="52"/>
      <c r="X18" s="53"/>
    </row>
    <row r="19" spans="1:24" ht="34.799999999999997" thickTop="1" thickBot="1">
      <c r="A19" s="21" t="s">
        <v>11</v>
      </c>
      <c r="B19" s="22"/>
      <c r="C19" s="23" t="s">
        <v>12</v>
      </c>
      <c r="D19" s="31">
        <v>678</v>
      </c>
      <c r="E19" s="32">
        <v>2306</v>
      </c>
      <c r="F19" s="32">
        <v>1350</v>
      </c>
      <c r="G19" s="32">
        <v>187</v>
      </c>
      <c r="H19" s="33">
        <v>4521</v>
      </c>
      <c r="I19" s="2"/>
      <c r="J19" s="21" t="s">
        <v>11</v>
      </c>
      <c r="K19" s="22"/>
      <c r="L19" s="77" t="s">
        <v>12</v>
      </c>
      <c r="M19" s="74">
        <v>678</v>
      </c>
      <c r="N19" s="32">
        <v>2306</v>
      </c>
      <c r="O19" s="32">
        <v>1350</v>
      </c>
      <c r="P19" s="32">
        <v>187</v>
      </c>
      <c r="Q19" s="83">
        <v>4521</v>
      </c>
      <c r="T19" s="54" t="s">
        <v>10</v>
      </c>
      <c r="U19" s="55" t="s">
        <v>18</v>
      </c>
      <c r="V19" s="56" t="s">
        <v>19</v>
      </c>
      <c r="W19" s="57" t="s">
        <v>20</v>
      </c>
      <c r="X19" s="53"/>
    </row>
    <row r="20" spans="1:24" ht="22.2" thickTop="1">
      <c r="A20" s="21"/>
      <c r="B20" s="22"/>
      <c r="C20" s="23" t="s">
        <v>13</v>
      </c>
      <c r="D20" s="24">
        <v>678</v>
      </c>
      <c r="E20" s="25">
        <v>2306</v>
      </c>
      <c r="F20" s="25">
        <v>1350</v>
      </c>
      <c r="G20" s="25">
        <v>187</v>
      </c>
      <c r="H20" s="26">
        <v>4521</v>
      </c>
      <c r="I20" s="2"/>
      <c r="J20" s="21"/>
      <c r="K20" s="22"/>
      <c r="L20" s="77" t="s">
        <v>13</v>
      </c>
      <c r="M20" s="73">
        <f>$Q$19*($Q19/$Q$19)*(M$19/$Q$19)</f>
        <v>678</v>
      </c>
      <c r="N20" s="73">
        <f>$Q$19*($Q19/$Q$19)*(N$19/$Q$19)</f>
        <v>2306</v>
      </c>
      <c r="O20" s="73">
        <f>$Q$19*($Q19/$Q$19)*(O$19/$Q$19)</f>
        <v>1349.9999999999998</v>
      </c>
      <c r="P20" s="73">
        <f>$Q$19*($Q19/$Q$19)*(P$19/$Q$19)</f>
        <v>187</v>
      </c>
      <c r="Q20" s="98">
        <f>$Q$19*($Q19/$Q$19)*(Q$19/$Q$19)</f>
        <v>4521</v>
      </c>
      <c r="R20" s="99"/>
      <c r="T20" s="58" t="s">
        <v>21</v>
      </c>
      <c r="U20" s="59" t="s">
        <v>25</v>
      </c>
      <c r="V20" s="60">
        <v>6</v>
      </c>
      <c r="W20" s="61">
        <v>1.5601136823389686E-27</v>
      </c>
      <c r="X20" s="53"/>
    </row>
    <row r="21" spans="1:24">
      <c r="A21" s="21"/>
      <c r="B21" s="22"/>
      <c r="C21" s="40" t="s">
        <v>14</v>
      </c>
      <c r="D21" s="41">
        <v>0.14996682149966822</v>
      </c>
      <c r="E21" s="42">
        <v>0.51006414510064146</v>
      </c>
      <c r="F21" s="42">
        <v>0.29860650298606506</v>
      </c>
      <c r="G21" s="42">
        <v>4.1362530413625302E-2</v>
      </c>
      <c r="H21" s="43">
        <v>1</v>
      </c>
      <c r="I21" s="2"/>
      <c r="J21" s="21"/>
      <c r="K21" s="22"/>
      <c r="L21" s="78" t="s">
        <v>14</v>
      </c>
      <c r="M21" s="75">
        <f>M19/$Q$19</f>
        <v>0.14996682149966822</v>
      </c>
      <c r="N21" s="51">
        <f t="shared" ref="N21:Q21" si="6">N19/$Q$19</f>
        <v>0.51006414510064146</v>
      </c>
      <c r="O21" s="71">
        <f t="shared" si="6"/>
        <v>0.298606502986065</v>
      </c>
      <c r="P21" s="71">
        <f t="shared" si="6"/>
        <v>4.1362530413625302E-2</v>
      </c>
      <c r="Q21" s="84">
        <f t="shared" si="6"/>
        <v>1</v>
      </c>
      <c r="T21" s="62" t="s">
        <v>22</v>
      </c>
      <c r="U21" s="63">
        <v>153.00841690128922</v>
      </c>
      <c r="V21" s="64">
        <v>6</v>
      </c>
      <c r="W21" s="65">
        <v>1.7878755919153643E-30</v>
      </c>
      <c r="X21" s="53"/>
    </row>
    <row r="22" spans="1:24" ht="22.2" thickBot="1">
      <c r="A22" s="21"/>
      <c r="B22" s="22"/>
      <c r="C22" s="44" t="s">
        <v>15</v>
      </c>
      <c r="D22" s="45">
        <v>1</v>
      </c>
      <c r="E22" s="46">
        <v>1</v>
      </c>
      <c r="F22" s="46">
        <v>1</v>
      </c>
      <c r="G22" s="46">
        <v>1</v>
      </c>
      <c r="H22" s="47">
        <v>1</v>
      </c>
      <c r="I22" s="2"/>
      <c r="J22" s="21"/>
      <c r="K22" s="22"/>
      <c r="L22" s="78" t="s">
        <v>15</v>
      </c>
      <c r="M22" s="49">
        <f>M19/$M$19</f>
        <v>1</v>
      </c>
      <c r="N22" s="48">
        <f>N19/$N$19</f>
        <v>1</v>
      </c>
      <c r="O22" s="48">
        <f>O19/$O$19</f>
        <v>1</v>
      </c>
      <c r="P22" s="48">
        <f>P19/$P$19</f>
        <v>1</v>
      </c>
      <c r="Q22" s="82">
        <f>Q19/$Q$19</f>
        <v>1</v>
      </c>
      <c r="T22" s="66" t="s">
        <v>23</v>
      </c>
      <c r="U22" s="67">
        <v>4521</v>
      </c>
      <c r="V22" s="68"/>
      <c r="W22" s="69"/>
      <c r="X22" s="53"/>
    </row>
    <row r="23" spans="1:24" ht="18.600000000000001" thickTop="1" thickBot="1">
      <c r="A23" s="34"/>
      <c r="B23" s="35"/>
      <c r="C23" s="36" t="s">
        <v>16</v>
      </c>
      <c r="D23" s="37">
        <v>0.14996682149966822</v>
      </c>
      <c r="E23" s="38">
        <v>0.51006414510064146</v>
      </c>
      <c r="F23" s="38">
        <v>0.29860650298606506</v>
      </c>
      <c r="G23" s="38">
        <v>4.1362530413625302E-2</v>
      </c>
      <c r="H23" s="39">
        <v>1</v>
      </c>
      <c r="I23" s="2"/>
      <c r="J23" s="34"/>
      <c r="K23" s="35"/>
      <c r="L23" s="79" t="s">
        <v>16</v>
      </c>
      <c r="M23" s="95">
        <f t="shared" ref="M23:Q23" si="7">M19/$Q$19</f>
        <v>0.14996682149966822</v>
      </c>
      <c r="N23" s="91">
        <f t="shared" si="7"/>
        <v>0.51006414510064146</v>
      </c>
      <c r="O23" s="96">
        <f t="shared" si="7"/>
        <v>0.298606502986065</v>
      </c>
      <c r="P23" s="96">
        <f t="shared" si="7"/>
        <v>4.1362530413625302E-2</v>
      </c>
      <c r="Q23" s="97">
        <f t="shared" si="7"/>
        <v>1</v>
      </c>
      <c r="T23" s="70" t="s">
        <v>24</v>
      </c>
      <c r="U23" s="70"/>
      <c r="V23" s="70"/>
      <c r="W23" s="70"/>
      <c r="X23" s="53"/>
    </row>
    <row r="24" spans="1:24" ht="18" thickTop="1"/>
    <row r="28" spans="1:24">
      <c r="M28" s="149">
        <f t="shared" ref="M28:P28" si="8">(M$4-M$5)^2/M$5</f>
        <v>4.2054238528952374E-4</v>
      </c>
      <c r="N28" s="149">
        <f t="shared" si="8"/>
        <v>1.7480580649652864E-3</v>
      </c>
      <c r="O28" s="149">
        <f t="shared" si="8"/>
        <v>4.5020613679372185E-2</v>
      </c>
      <c r="P28" s="149">
        <f t="shared" si="8"/>
        <v>0.21374760919629965</v>
      </c>
      <c r="Q28" s="101">
        <f>SUM($M28:$P28)</f>
        <v>0.26093682332592666</v>
      </c>
    </row>
    <row r="29" spans="1:24">
      <c r="M29" s="150">
        <f>(M$9-M$10)^2/M$10</f>
        <v>27.062041837836844</v>
      </c>
      <c r="N29" s="150">
        <f t="shared" ref="N29:P29" si="9">(N$9-N$10)^2/N$10</f>
        <v>8.6153367349498205E-5</v>
      </c>
      <c r="O29" s="150">
        <f t="shared" si="9"/>
        <v>14.017868135383017</v>
      </c>
      <c r="P29" s="150">
        <f t="shared" si="9"/>
        <v>1.4810896317534298E-2</v>
      </c>
      <c r="Q29" s="101">
        <f t="shared" ref="Q29:Q30" si="10">SUM($M29:$P29)</f>
        <v>41.094807022904746</v>
      </c>
    </row>
    <row r="30" spans="1:24">
      <c r="M30" s="150">
        <f>(M$14-M$15)^2/M$15</f>
        <v>63.071461112827755</v>
      </c>
      <c r="N30" s="150">
        <f t="shared" ref="N30:P30" si="11">(N$14-N$15)^2/N$15</f>
        <v>1.7618337185314795E-3</v>
      </c>
      <c r="O30" s="150">
        <f t="shared" si="11"/>
        <v>34.416855832203346</v>
      </c>
      <c r="P30" s="150">
        <f t="shared" si="11"/>
        <v>0.24334203080446024</v>
      </c>
      <c r="Q30" s="101">
        <f t="shared" si="10"/>
        <v>97.73342080955409</v>
      </c>
    </row>
    <row r="31" spans="1:24">
      <c r="Q31" s="151">
        <f>SUM(Q28:Q30)</f>
        <v>139.08916465578477</v>
      </c>
      <c r="R31" t="s">
        <v>26</v>
      </c>
    </row>
    <row r="33" spans="13:13">
      <c r="M33" t="s">
        <v>27</v>
      </c>
    </row>
    <row r="34" spans="13:13" ht="55.8" customHeight="1">
      <c r="M34" t="s">
        <v>66</v>
      </c>
    </row>
  </sheetData>
  <mergeCells count="21">
    <mergeCell ref="T18:W18"/>
    <mergeCell ref="T19"/>
    <mergeCell ref="T23:W23"/>
    <mergeCell ref="K14:K18"/>
    <mergeCell ref="J4:J18"/>
    <mergeCell ref="J1:Q1"/>
    <mergeCell ref="J19:K23"/>
    <mergeCell ref="M2:P2"/>
    <mergeCell ref="J2:L3"/>
    <mergeCell ref="Q2:Q3"/>
    <mergeCell ref="K4:K8"/>
    <mergeCell ref="K9:K13"/>
    <mergeCell ref="A1:H1"/>
    <mergeCell ref="A2:C3"/>
    <mergeCell ref="D2:G2"/>
    <mergeCell ref="H2:H3"/>
    <mergeCell ref="A4:A18"/>
    <mergeCell ref="B4:B8"/>
    <mergeCell ref="B9:B13"/>
    <mergeCell ref="B14:B18"/>
    <mergeCell ref="A19:B2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EFB2-339E-4ECC-B686-A7CA45D7844F}">
  <dimension ref="A4:H109"/>
  <sheetViews>
    <sheetView workbookViewId="0">
      <selection activeCell="F106" sqref="F106"/>
    </sheetView>
  </sheetViews>
  <sheetFormatPr defaultRowHeight="17.399999999999999"/>
  <cols>
    <col min="1" max="1" width="18.59765625" style="102" customWidth="1"/>
    <col min="2" max="2" width="21.296875" style="102" customWidth="1"/>
    <col min="3" max="3" width="30.59765625" style="102" customWidth="1"/>
    <col min="4" max="6" width="13.59765625" style="102" customWidth="1"/>
    <col min="7" max="7" width="11.5" style="102" customWidth="1"/>
    <col min="8" max="8" width="13" style="102" customWidth="1"/>
    <col min="9" max="9" width="9.3984375" style="102" customWidth="1"/>
    <col min="10" max="10" width="13.59765625" style="102" customWidth="1"/>
    <col min="11" max="12" width="9.3984375" style="102" customWidth="1"/>
    <col min="13" max="13" width="10.5" style="102" customWidth="1"/>
    <col min="14" max="14" width="12.19921875" style="102" customWidth="1"/>
    <col min="15" max="15" width="9.59765625" style="102" customWidth="1"/>
    <col min="16" max="35" width="9.3984375" style="102" customWidth="1"/>
    <col min="36" max="16384" width="8.796875" style="102"/>
  </cols>
  <sheetData>
    <row r="4" spans="1:6" ht="19.2">
      <c r="A4" s="121" t="s">
        <v>62</v>
      </c>
    </row>
    <row r="5" spans="1:6" ht="19.05" customHeight="1" thickBot="1">
      <c r="A5" s="131" t="s">
        <v>17</v>
      </c>
      <c r="B5" s="131"/>
      <c r="C5" s="131"/>
      <c r="D5" s="131"/>
    </row>
    <row r="6" spans="1:6" ht="30" customHeight="1" thickTop="1" thickBot="1">
      <c r="A6" s="132"/>
      <c r="B6" s="133" t="s">
        <v>18</v>
      </c>
      <c r="C6" s="134" t="s">
        <v>19</v>
      </c>
      <c r="D6" s="135" t="s">
        <v>20</v>
      </c>
      <c r="F6" s="102" t="s">
        <v>27</v>
      </c>
    </row>
    <row r="7" spans="1:6" ht="16.05" customHeight="1" thickTop="1">
      <c r="A7" s="136" t="s">
        <v>21</v>
      </c>
      <c r="B7" s="137" t="s">
        <v>61</v>
      </c>
      <c r="C7" s="138">
        <v>11</v>
      </c>
      <c r="D7" s="139">
        <v>1.9013910966627015E-10</v>
      </c>
      <c r="F7" s="102" t="s">
        <v>65</v>
      </c>
    </row>
    <row r="8" spans="1:6" ht="16.05" customHeight="1">
      <c r="A8" s="140" t="s">
        <v>22</v>
      </c>
      <c r="B8" s="141">
        <v>62.617077280733724</v>
      </c>
      <c r="C8" s="142">
        <v>11</v>
      </c>
      <c r="D8" s="143">
        <v>3.0156873763245729E-9</v>
      </c>
    </row>
    <row r="9" spans="1:6" ht="16.05" customHeight="1" thickBot="1">
      <c r="A9" s="144" t="s">
        <v>23</v>
      </c>
      <c r="B9" s="145">
        <v>4521</v>
      </c>
      <c r="C9" s="146"/>
      <c r="D9" s="147"/>
    </row>
    <row r="10" spans="1:6" ht="31.05" customHeight="1" thickTop="1">
      <c r="A10" s="148" t="s">
        <v>60</v>
      </c>
      <c r="B10" s="148"/>
      <c r="C10" s="148"/>
      <c r="D10" s="148"/>
    </row>
    <row r="13" spans="1:6" ht="19.2">
      <c r="A13" s="121" t="s">
        <v>59</v>
      </c>
    </row>
    <row r="15" spans="1:6" ht="19.05" customHeight="1" thickBot="1">
      <c r="A15" s="131" t="s">
        <v>17</v>
      </c>
      <c r="B15" s="131"/>
      <c r="C15" s="131"/>
      <c r="D15" s="131"/>
    </row>
    <row r="16" spans="1:6" ht="30" customHeight="1" thickTop="1" thickBot="1">
      <c r="A16" s="132"/>
      <c r="B16" s="133" t="s">
        <v>18</v>
      </c>
      <c r="C16" s="134" t="s">
        <v>19</v>
      </c>
      <c r="D16" s="135" t="s">
        <v>20</v>
      </c>
      <c r="F16" s="102" t="s">
        <v>27</v>
      </c>
    </row>
    <row r="17" spans="1:6" ht="16.05" customHeight="1" thickTop="1">
      <c r="A17" s="136" t="s">
        <v>21</v>
      </c>
      <c r="B17" s="137" t="s">
        <v>58</v>
      </c>
      <c r="C17" s="138">
        <v>2</v>
      </c>
      <c r="D17" s="139">
        <v>7.3735354018237534E-5</v>
      </c>
      <c r="F17" s="102" t="s">
        <v>64</v>
      </c>
    </row>
    <row r="18" spans="1:6" ht="16.05" customHeight="1">
      <c r="A18" s="140" t="s">
        <v>22</v>
      </c>
      <c r="B18" s="141">
        <v>18.630184145617392</v>
      </c>
      <c r="C18" s="142">
        <v>2</v>
      </c>
      <c r="D18" s="143">
        <v>9.0054810017160729E-5</v>
      </c>
    </row>
    <row r="19" spans="1:6" ht="16.05" customHeight="1" thickBot="1">
      <c r="A19" s="144" t="s">
        <v>23</v>
      </c>
      <c r="B19" s="145">
        <v>4521</v>
      </c>
      <c r="C19" s="146"/>
      <c r="D19" s="147"/>
    </row>
    <row r="20" spans="1:6" ht="31.05" customHeight="1" thickTop="1">
      <c r="A20" s="148" t="s">
        <v>57</v>
      </c>
      <c r="B20" s="148"/>
      <c r="C20" s="148"/>
      <c r="D20" s="148"/>
    </row>
    <row r="23" spans="1:6" ht="19.2">
      <c r="A23" s="121" t="s">
        <v>56</v>
      </c>
    </row>
    <row r="25" spans="1:6" ht="19.05" customHeight="1" thickBot="1">
      <c r="A25" s="131" t="s">
        <v>17</v>
      </c>
      <c r="B25" s="131"/>
      <c r="C25" s="131"/>
      <c r="D25" s="131"/>
    </row>
    <row r="26" spans="1:6" ht="30" customHeight="1" thickTop="1" thickBot="1">
      <c r="A26" s="132"/>
      <c r="B26" s="133" t="s">
        <v>18</v>
      </c>
      <c r="C26" s="134" t="s">
        <v>19</v>
      </c>
      <c r="D26" s="135" t="s">
        <v>20</v>
      </c>
      <c r="F26" s="102" t="s">
        <v>27</v>
      </c>
    </row>
    <row r="27" spans="1:6" ht="16.05" customHeight="1" thickTop="1">
      <c r="A27" s="136" t="s">
        <v>21</v>
      </c>
      <c r="B27" s="137" t="s">
        <v>55</v>
      </c>
      <c r="C27" s="138">
        <v>3</v>
      </c>
      <c r="D27" s="139">
        <v>1.6252400036309816E-3</v>
      </c>
      <c r="F27" s="102" t="s">
        <v>63</v>
      </c>
    </row>
    <row r="28" spans="1:6" ht="16.05" customHeight="1">
      <c r="A28" s="140" t="s">
        <v>22</v>
      </c>
      <c r="B28" s="141">
        <v>14.82587951613813</v>
      </c>
      <c r="C28" s="142">
        <v>3</v>
      </c>
      <c r="D28" s="143">
        <v>1.9716576321303289E-3</v>
      </c>
    </row>
    <row r="29" spans="1:6" ht="16.05" customHeight="1" thickBot="1">
      <c r="A29" s="144" t="s">
        <v>23</v>
      </c>
      <c r="B29" s="145">
        <v>4521</v>
      </c>
      <c r="C29" s="146"/>
      <c r="D29" s="147"/>
    </row>
    <row r="30" spans="1:6" ht="31.05" customHeight="1" thickTop="1">
      <c r="A30" s="148" t="s">
        <v>54</v>
      </c>
      <c r="B30" s="148"/>
      <c r="C30" s="148"/>
      <c r="D30" s="148"/>
    </row>
    <row r="33" spans="1:8" ht="19.2">
      <c r="A33" s="121" t="s">
        <v>53</v>
      </c>
    </row>
    <row r="35" spans="1:8" ht="19.05" customHeight="1" thickBot="1">
      <c r="A35" s="120" t="s">
        <v>17</v>
      </c>
      <c r="B35" s="120"/>
      <c r="C35" s="120"/>
      <c r="D35" s="120"/>
      <c r="E35" s="120"/>
      <c r="F35" s="120"/>
    </row>
    <row r="36" spans="1:8" ht="46.95" customHeight="1" thickTop="1" thickBot="1">
      <c r="A36" s="119"/>
      <c r="B36" s="118" t="s">
        <v>18</v>
      </c>
      <c r="C36" s="117" t="s">
        <v>19</v>
      </c>
      <c r="D36" s="117" t="s">
        <v>20</v>
      </c>
      <c r="E36" s="117" t="s">
        <v>46</v>
      </c>
      <c r="F36" s="116" t="s">
        <v>45</v>
      </c>
      <c r="H36" s="102" t="s">
        <v>27</v>
      </c>
    </row>
    <row r="37" spans="1:8" ht="16.05" customHeight="1" thickTop="1">
      <c r="A37" s="115" t="s">
        <v>21</v>
      </c>
      <c r="B37" s="114" t="s">
        <v>52</v>
      </c>
      <c r="C37" s="113">
        <v>1</v>
      </c>
      <c r="D37" s="128">
        <v>0.93020393660665923</v>
      </c>
      <c r="E37" s="127"/>
      <c r="F37" s="126"/>
      <c r="H37" s="102" t="s">
        <v>68</v>
      </c>
    </row>
    <row r="38" spans="1:8" ht="16.05" customHeight="1">
      <c r="A38" s="111" t="s">
        <v>43</v>
      </c>
      <c r="B38" s="110">
        <v>0</v>
      </c>
      <c r="C38" s="109">
        <v>1</v>
      </c>
      <c r="D38" s="130">
        <v>1</v>
      </c>
      <c r="E38" s="123"/>
      <c r="F38" s="125"/>
    </row>
    <row r="39" spans="1:8" ht="16.05" customHeight="1">
      <c r="A39" s="111" t="s">
        <v>22</v>
      </c>
      <c r="B39" s="129">
        <v>7.6121928143841472E-3</v>
      </c>
      <c r="C39" s="109">
        <v>1</v>
      </c>
      <c r="D39" s="122">
        <v>0.93047448055434823</v>
      </c>
      <c r="E39" s="123"/>
      <c r="F39" s="125"/>
    </row>
    <row r="40" spans="1:8" ht="16.05" customHeight="1">
      <c r="A40" s="111" t="s">
        <v>42</v>
      </c>
      <c r="B40" s="124"/>
      <c r="C40" s="123"/>
      <c r="D40" s="123"/>
      <c r="E40" s="122">
        <v>0.85693574105935966</v>
      </c>
      <c r="F40" s="108">
        <v>0.51916495251246486</v>
      </c>
    </row>
    <row r="41" spans="1:8" ht="16.05" customHeight="1" thickBot="1">
      <c r="A41" s="107" t="s">
        <v>23</v>
      </c>
      <c r="B41" s="106">
        <v>4521</v>
      </c>
      <c r="C41" s="105"/>
      <c r="D41" s="105"/>
      <c r="E41" s="105"/>
      <c r="F41" s="104"/>
    </row>
    <row r="42" spans="1:8" ht="16.95" customHeight="1" thickTop="1">
      <c r="A42" s="103" t="s">
        <v>51</v>
      </c>
      <c r="B42" s="103"/>
      <c r="C42" s="103"/>
      <c r="D42" s="103"/>
      <c r="E42" s="103"/>
      <c r="F42" s="103"/>
    </row>
    <row r="43" spans="1:8" ht="16.95" customHeight="1">
      <c r="A43" s="103" t="s">
        <v>40</v>
      </c>
      <c r="B43" s="103"/>
      <c r="C43" s="103"/>
      <c r="D43" s="103"/>
      <c r="E43" s="103"/>
      <c r="F43" s="103"/>
    </row>
    <row r="46" spans="1:8" ht="19.2">
      <c r="A46" s="121" t="s">
        <v>50</v>
      </c>
    </row>
    <row r="48" spans="1:8" ht="19.05" customHeight="1" thickBot="1">
      <c r="A48" s="120" t="s">
        <v>17</v>
      </c>
      <c r="B48" s="120"/>
      <c r="C48" s="120"/>
      <c r="D48" s="120"/>
      <c r="E48" s="120"/>
      <c r="F48" s="120"/>
    </row>
    <row r="49" spans="1:8" ht="46.95" customHeight="1" thickTop="1" thickBot="1">
      <c r="A49" s="119"/>
      <c r="B49" s="118" t="s">
        <v>18</v>
      </c>
      <c r="C49" s="117" t="s">
        <v>19</v>
      </c>
      <c r="D49" s="117" t="s">
        <v>20</v>
      </c>
      <c r="E49" s="117" t="s">
        <v>46</v>
      </c>
      <c r="F49" s="116" t="s">
        <v>45</v>
      </c>
      <c r="H49" s="102" t="s">
        <v>27</v>
      </c>
    </row>
    <row r="50" spans="1:8" ht="16.05" customHeight="1" thickTop="1">
      <c r="A50" s="115" t="s">
        <v>21</v>
      </c>
      <c r="B50" s="114" t="s">
        <v>49</v>
      </c>
      <c r="C50" s="113">
        <v>1</v>
      </c>
      <c r="D50" s="128">
        <v>1.9398253785136257E-12</v>
      </c>
      <c r="E50" s="127"/>
      <c r="F50" s="126"/>
      <c r="H50" s="102" t="s">
        <v>69</v>
      </c>
    </row>
    <row r="51" spans="1:8" ht="16.05" customHeight="1">
      <c r="A51" s="111" t="s">
        <v>43</v>
      </c>
      <c r="B51" s="110">
        <v>48.88462833144262</v>
      </c>
      <c r="C51" s="109">
        <v>1</v>
      </c>
      <c r="D51" s="122">
        <v>2.7146998959323148E-12</v>
      </c>
      <c r="E51" s="123"/>
      <c r="F51" s="125"/>
    </row>
    <row r="52" spans="1:8" ht="16.05" customHeight="1">
      <c r="A52" s="111" t="s">
        <v>22</v>
      </c>
      <c r="B52" s="110">
        <v>49.057196467097896</v>
      </c>
      <c r="C52" s="109">
        <v>1</v>
      </c>
      <c r="D52" s="122">
        <v>2.4860645120984694E-12</v>
      </c>
      <c r="E52" s="123"/>
      <c r="F52" s="125"/>
    </row>
    <row r="53" spans="1:8" ht="16.05" customHeight="1">
      <c r="A53" s="111" t="s">
        <v>42</v>
      </c>
      <c r="B53" s="124"/>
      <c r="C53" s="123"/>
      <c r="D53" s="123"/>
      <c r="E53" s="122">
        <v>2.690195304669013E-12</v>
      </c>
      <c r="F53" s="108">
        <v>1.7259151912161713E-12</v>
      </c>
    </row>
    <row r="54" spans="1:8" ht="16.05" customHeight="1" thickBot="1">
      <c r="A54" s="107" t="s">
        <v>23</v>
      </c>
      <c r="B54" s="106">
        <v>4521</v>
      </c>
      <c r="C54" s="105"/>
      <c r="D54" s="105"/>
      <c r="E54" s="105"/>
      <c r="F54" s="104"/>
    </row>
    <row r="55" spans="1:8" ht="16.95" customHeight="1" thickTop="1">
      <c r="A55" s="103" t="s">
        <v>48</v>
      </c>
      <c r="B55" s="103"/>
      <c r="C55" s="103"/>
      <c r="D55" s="103"/>
      <c r="E55" s="103"/>
      <c r="F55" s="103"/>
    </row>
    <row r="56" spans="1:8" ht="16.95" customHeight="1">
      <c r="A56" s="103" t="s">
        <v>40</v>
      </c>
      <c r="B56" s="103"/>
      <c r="C56" s="103"/>
      <c r="D56" s="103"/>
      <c r="E56" s="103"/>
      <c r="F56" s="103"/>
    </row>
    <row r="59" spans="1:8" ht="19.2">
      <c r="A59" s="121" t="s">
        <v>47</v>
      </c>
    </row>
    <row r="61" spans="1:8" ht="19.05" customHeight="1" thickBot="1">
      <c r="A61" s="120" t="s">
        <v>17</v>
      </c>
      <c r="B61" s="120"/>
      <c r="C61" s="120"/>
      <c r="D61" s="120"/>
      <c r="E61" s="120"/>
      <c r="F61" s="120"/>
    </row>
    <row r="62" spans="1:8" ht="46.95" customHeight="1" thickTop="1" thickBot="1">
      <c r="A62" s="119"/>
      <c r="B62" s="118" t="s">
        <v>18</v>
      </c>
      <c r="C62" s="117" t="s">
        <v>19</v>
      </c>
      <c r="D62" s="117" t="s">
        <v>20</v>
      </c>
      <c r="E62" s="117" t="s">
        <v>46</v>
      </c>
      <c r="F62" s="116" t="s">
        <v>45</v>
      </c>
      <c r="H62" s="102" t="s">
        <v>27</v>
      </c>
    </row>
    <row r="63" spans="1:8" ht="16.05" customHeight="1" thickTop="1">
      <c r="A63" s="115" t="s">
        <v>21</v>
      </c>
      <c r="B63" s="114" t="s">
        <v>44</v>
      </c>
      <c r="C63" s="113">
        <v>1</v>
      </c>
      <c r="D63" s="128">
        <v>2.121926257981974E-6</v>
      </c>
      <c r="E63" s="127"/>
      <c r="F63" s="126"/>
      <c r="H63" s="102" t="s">
        <v>67</v>
      </c>
    </row>
    <row r="64" spans="1:8" ht="16.05" customHeight="1">
      <c r="A64" s="111" t="s">
        <v>43</v>
      </c>
      <c r="B64" s="110">
        <v>21.871821617462153</v>
      </c>
      <c r="C64" s="109">
        <v>1</v>
      </c>
      <c r="D64" s="122">
        <v>2.914828829842826E-6</v>
      </c>
      <c r="E64" s="123"/>
      <c r="F64" s="125"/>
    </row>
    <row r="65" spans="1:6" ht="16.05" customHeight="1">
      <c r="A65" s="111" t="s">
        <v>22</v>
      </c>
      <c r="B65" s="110">
        <v>25.777327153189773</v>
      </c>
      <c r="C65" s="109">
        <v>1</v>
      </c>
      <c r="D65" s="122">
        <v>3.8316320303873463E-7</v>
      </c>
      <c r="E65" s="123"/>
      <c r="F65" s="125"/>
    </row>
    <row r="66" spans="1:6" ht="16.05" customHeight="1">
      <c r="A66" s="111" t="s">
        <v>42</v>
      </c>
      <c r="B66" s="124"/>
      <c r="C66" s="123"/>
      <c r="D66" s="123"/>
      <c r="E66" s="122">
        <v>5.3855435215670218E-7</v>
      </c>
      <c r="F66" s="108">
        <v>3.0437250245120597E-7</v>
      </c>
    </row>
    <row r="67" spans="1:6" ht="16.05" customHeight="1" thickBot="1">
      <c r="A67" s="107" t="s">
        <v>23</v>
      </c>
      <c r="B67" s="106">
        <v>4521</v>
      </c>
      <c r="C67" s="105"/>
      <c r="D67" s="105"/>
      <c r="E67" s="105"/>
      <c r="F67" s="104"/>
    </row>
    <row r="68" spans="1:6" ht="16.95" customHeight="1" thickTop="1">
      <c r="A68" s="103" t="s">
        <v>41</v>
      </c>
      <c r="B68" s="103"/>
      <c r="C68" s="103"/>
      <c r="D68" s="103"/>
      <c r="E68" s="103"/>
      <c r="F68" s="103"/>
    </row>
    <row r="69" spans="1:6" ht="16.95" customHeight="1">
      <c r="A69" s="103" t="s">
        <v>40</v>
      </c>
      <c r="B69" s="103"/>
      <c r="C69" s="103"/>
      <c r="D69" s="103"/>
      <c r="E69" s="103"/>
      <c r="F69" s="103"/>
    </row>
    <row r="72" spans="1:6" ht="19.2">
      <c r="A72" s="121" t="s">
        <v>39</v>
      </c>
    </row>
    <row r="74" spans="1:6" ht="19.05" customHeight="1" thickBot="1">
      <c r="A74" s="120" t="s">
        <v>17</v>
      </c>
      <c r="B74" s="120"/>
      <c r="C74" s="120"/>
      <c r="D74" s="120"/>
    </row>
    <row r="75" spans="1:6" ht="30" customHeight="1" thickTop="1" thickBot="1">
      <c r="A75" s="119"/>
      <c r="B75" s="118" t="s">
        <v>18</v>
      </c>
      <c r="C75" s="117" t="s">
        <v>19</v>
      </c>
      <c r="D75" s="116" t="s">
        <v>20</v>
      </c>
      <c r="F75" s="102" t="s">
        <v>27</v>
      </c>
    </row>
    <row r="76" spans="1:6" ht="16.05" customHeight="1" thickTop="1">
      <c r="A76" s="115" t="s">
        <v>21</v>
      </c>
      <c r="B76" s="114" t="s">
        <v>38</v>
      </c>
      <c r="C76" s="113">
        <v>2</v>
      </c>
      <c r="D76" s="112">
        <v>8.3043012964115741E-20</v>
      </c>
      <c r="F76" s="102" t="s">
        <v>70</v>
      </c>
    </row>
    <row r="77" spans="1:6" ht="16.05" customHeight="1">
      <c r="A77" s="111" t="s">
        <v>22</v>
      </c>
      <c r="B77" s="110">
        <v>102.37861254094189</v>
      </c>
      <c r="C77" s="109">
        <v>2</v>
      </c>
      <c r="D77" s="108">
        <v>5.8717391544069338E-23</v>
      </c>
    </row>
    <row r="78" spans="1:6" ht="16.05" customHeight="1" thickBot="1">
      <c r="A78" s="107" t="s">
        <v>23</v>
      </c>
      <c r="B78" s="106">
        <v>4521</v>
      </c>
      <c r="C78" s="105"/>
      <c r="D78" s="104"/>
    </row>
    <row r="79" spans="1:6" ht="31.05" customHeight="1" thickTop="1">
      <c r="A79" s="103" t="s">
        <v>37</v>
      </c>
      <c r="B79" s="103"/>
      <c r="C79" s="103"/>
      <c r="D79" s="103"/>
    </row>
    <row r="82" spans="1:6" ht="19.2">
      <c r="A82" s="121" t="s">
        <v>36</v>
      </c>
    </row>
    <row r="84" spans="1:6" ht="19.05" customHeight="1" thickBot="1">
      <c r="A84" s="120" t="s">
        <v>17</v>
      </c>
      <c r="B84" s="120"/>
      <c r="C84" s="120"/>
      <c r="D84" s="120"/>
    </row>
    <row r="85" spans="1:6" ht="30" customHeight="1" thickTop="1" thickBot="1">
      <c r="A85" s="119"/>
      <c r="B85" s="118" t="s">
        <v>18</v>
      </c>
      <c r="C85" s="117" t="s">
        <v>19</v>
      </c>
      <c r="D85" s="116" t="s">
        <v>20</v>
      </c>
      <c r="F85" s="102" t="s">
        <v>27</v>
      </c>
    </row>
    <row r="86" spans="1:6" ht="16.05" customHeight="1" thickTop="1">
      <c r="A86" s="115" t="s">
        <v>21</v>
      </c>
      <c r="B86" s="114" t="s">
        <v>35</v>
      </c>
      <c r="C86" s="113">
        <v>30</v>
      </c>
      <c r="D86" s="112">
        <v>4.579005242300992E-8</v>
      </c>
      <c r="F86" s="102" t="s">
        <v>71</v>
      </c>
    </row>
    <row r="87" spans="1:6" ht="16.05" customHeight="1">
      <c r="A87" s="111" t="s">
        <v>22</v>
      </c>
      <c r="B87" s="110">
        <v>83.671593588240242</v>
      </c>
      <c r="C87" s="109">
        <v>30</v>
      </c>
      <c r="D87" s="108">
        <v>5.7820121370971184E-7</v>
      </c>
    </row>
    <row r="88" spans="1:6" ht="16.05" customHeight="1" thickBot="1">
      <c r="A88" s="107" t="s">
        <v>23</v>
      </c>
      <c r="B88" s="106">
        <v>4521</v>
      </c>
      <c r="C88" s="105"/>
      <c r="D88" s="104"/>
    </row>
    <row r="89" spans="1:6" ht="31.05" customHeight="1" thickTop="1">
      <c r="A89" s="103" t="s">
        <v>34</v>
      </c>
      <c r="B89" s="103"/>
      <c r="C89" s="103"/>
      <c r="D89" s="103"/>
    </row>
    <row r="92" spans="1:6" ht="19.2">
      <c r="A92" s="121" t="s">
        <v>33</v>
      </c>
    </row>
    <row r="94" spans="1:6" ht="19.05" customHeight="1" thickBot="1">
      <c r="A94" s="120" t="s">
        <v>17</v>
      </c>
      <c r="B94" s="120"/>
      <c r="C94" s="120"/>
      <c r="D94" s="120"/>
    </row>
    <row r="95" spans="1:6" ht="30" customHeight="1" thickTop="1" thickBot="1">
      <c r="A95" s="119"/>
      <c r="B95" s="118" t="s">
        <v>18</v>
      </c>
      <c r="C95" s="117" t="s">
        <v>19</v>
      </c>
      <c r="D95" s="116" t="s">
        <v>20</v>
      </c>
      <c r="F95" s="102" t="s">
        <v>27</v>
      </c>
    </row>
    <row r="96" spans="1:6" ht="16.05" customHeight="1" thickTop="1">
      <c r="A96" s="115" t="s">
        <v>21</v>
      </c>
      <c r="B96" s="114" t="s">
        <v>32</v>
      </c>
      <c r="C96" s="113">
        <v>11</v>
      </c>
      <c r="D96" s="112">
        <v>2.1953548335707788E-47</v>
      </c>
      <c r="F96" s="102" t="s">
        <v>72</v>
      </c>
    </row>
    <row r="97" spans="1:6" ht="16.05" customHeight="1">
      <c r="A97" s="111" t="s">
        <v>22</v>
      </c>
      <c r="B97" s="110">
        <v>187.40512693051426</v>
      </c>
      <c r="C97" s="109">
        <v>11</v>
      </c>
      <c r="D97" s="108">
        <v>3.0244943987075378E-34</v>
      </c>
    </row>
    <row r="98" spans="1:6" ht="16.05" customHeight="1" thickBot="1">
      <c r="A98" s="107" t="s">
        <v>23</v>
      </c>
      <c r="B98" s="106">
        <v>4521</v>
      </c>
      <c r="C98" s="105"/>
      <c r="D98" s="104"/>
    </row>
    <row r="99" spans="1:6" ht="31.05" customHeight="1" thickTop="1">
      <c r="A99" s="103" t="s">
        <v>31</v>
      </c>
      <c r="B99" s="103"/>
      <c r="C99" s="103"/>
      <c r="D99" s="103"/>
    </row>
    <row r="102" spans="1:6" ht="19.2">
      <c r="A102" s="121" t="s">
        <v>30</v>
      </c>
    </row>
    <row r="104" spans="1:6" ht="19.05" customHeight="1" thickBot="1">
      <c r="A104" s="120" t="s">
        <v>17</v>
      </c>
      <c r="B104" s="120"/>
      <c r="C104" s="120"/>
      <c r="D104" s="120"/>
    </row>
    <row r="105" spans="1:6" ht="30" customHeight="1" thickTop="1" thickBot="1">
      <c r="A105" s="119"/>
      <c r="B105" s="118" t="s">
        <v>18</v>
      </c>
      <c r="C105" s="117" t="s">
        <v>19</v>
      </c>
      <c r="D105" s="116" t="s">
        <v>20</v>
      </c>
      <c r="F105" s="102" t="s">
        <v>27</v>
      </c>
    </row>
    <row r="106" spans="1:6" ht="16.05" customHeight="1" thickTop="1">
      <c r="A106" s="115" t="s">
        <v>21</v>
      </c>
      <c r="B106" s="114" t="s">
        <v>29</v>
      </c>
      <c r="C106" s="113">
        <v>3</v>
      </c>
      <c r="D106" s="112">
        <v>1.5398831095860425E-83</v>
      </c>
      <c r="F106" s="102" t="s">
        <v>73</v>
      </c>
    </row>
    <row r="107" spans="1:6" ht="16.05" customHeight="1">
      <c r="A107" s="111" t="s">
        <v>22</v>
      </c>
      <c r="B107" s="110">
        <v>235.537564619682</v>
      </c>
      <c r="C107" s="109">
        <v>3</v>
      </c>
      <c r="D107" s="108">
        <v>8.779506339496259E-51</v>
      </c>
    </row>
    <row r="108" spans="1:6" ht="16.05" customHeight="1" thickBot="1">
      <c r="A108" s="107" t="s">
        <v>23</v>
      </c>
      <c r="B108" s="106">
        <v>4521</v>
      </c>
      <c r="C108" s="105"/>
      <c r="D108" s="104"/>
    </row>
    <row r="109" spans="1:6" ht="31.05" customHeight="1" thickTop="1">
      <c r="A109" s="103" t="s">
        <v>28</v>
      </c>
      <c r="B109" s="103"/>
      <c r="C109" s="103"/>
      <c r="D109" s="103"/>
    </row>
  </sheetData>
  <mergeCells count="33">
    <mergeCell ref="A5:D5"/>
    <mergeCell ref="A6"/>
    <mergeCell ref="A10:D10"/>
    <mergeCell ref="A15:D15"/>
    <mergeCell ref="A16"/>
    <mergeCell ref="A20:D20"/>
    <mergeCell ref="A25:D25"/>
    <mergeCell ref="A26"/>
    <mergeCell ref="A30:D30"/>
    <mergeCell ref="A35:F35"/>
    <mergeCell ref="A36"/>
    <mergeCell ref="A42:F42"/>
    <mergeCell ref="A43:F43"/>
    <mergeCell ref="A48:F48"/>
    <mergeCell ref="A49"/>
    <mergeCell ref="A55:F55"/>
    <mergeCell ref="A56:F56"/>
    <mergeCell ref="A61:F61"/>
    <mergeCell ref="A62"/>
    <mergeCell ref="A68:F68"/>
    <mergeCell ref="A69:F69"/>
    <mergeCell ref="A74:D74"/>
    <mergeCell ref="A75"/>
    <mergeCell ref="A79:D79"/>
    <mergeCell ref="A84:D84"/>
    <mergeCell ref="A85"/>
    <mergeCell ref="A89:D89"/>
    <mergeCell ref="A94:D94"/>
    <mergeCell ref="A95"/>
    <mergeCell ref="A99:D99"/>
    <mergeCell ref="A104:D104"/>
    <mergeCell ref="A105"/>
    <mergeCell ref="A109:D10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과제 1</vt:lpstr>
      <vt:lpstr>과제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유재나</dc:creator>
  <cp:lastModifiedBy>유재나</cp:lastModifiedBy>
  <dcterms:created xsi:type="dcterms:W3CDTF">2024-10-07T05:58:17Z</dcterms:created>
  <dcterms:modified xsi:type="dcterms:W3CDTF">2024-10-07T07:23:40Z</dcterms:modified>
</cp:coreProperties>
</file>