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aena\Desktop\경영데이터분석기초\14주차\"/>
    </mc:Choice>
  </mc:AlternateContent>
  <xr:revisionPtr revIDLastSave="0" documentId="13_ncr:1_{0C464C4A-A3B8-46E7-A16E-CD42B55A78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기준" sheetId="5" r:id="rId2"/>
    <sheet name="피벗테이블" sheetId="6" r:id="rId3"/>
  </sheets>
  <definedNames>
    <definedName name="_xlnm._FilterDatabase" localSheetId="0" hidden="1">Sheet1!$A$1:$N$401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S4" i="1" s="1"/>
  <c r="Q4" i="1"/>
  <c r="R4" i="1"/>
  <c r="P5" i="1"/>
  <c r="Q5" i="1"/>
  <c r="S5" i="1" s="1"/>
  <c r="R5" i="1"/>
  <c r="P6" i="1"/>
  <c r="S6" i="1" s="1"/>
  <c r="Q6" i="1"/>
  <c r="R6" i="1"/>
  <c r="P7" i="1"/>
  <c r="Q7" i="1"/>
  <c r="R7" i="1"/>
  <c r="S7" i="1"/>
  <c r="P8" i="1"/>
  <c r="Q8" i="1"/>
  <c r="R8" i="1"/>
  <c r="P9" i="1"/>
  <c r="Q9" i="1"/>
  <c r="S9" i="1" s="1"/>
  <c r="R9" i="1"/>
  <c r="P10" i="1"/>
  <c r="S10" i="1" s="1"/>
  <c r="Q10" i="1"/>
  <c r="R10" i="1"/>
  <c r="P11" i="1"/>
  <c r="Q11" i="1"/>
  <c r="R11" i="1"/>
  <c r="S11" i="1"/>
  <c r="P12" i="1"/>
  <c r="S12" i="1" s="1"/>
  <c r="Q12" i="1"/>
  <c r="R12" i="1"/>
  <c r="P13" i="1"/>
  <c r="Q13" i="1"/>
  <c r="S13" i="1" s="1"/>
  <c r="R13" i="1"/>
  <c r="P14" i="1"/>
  <c r="S14" i="1" s="1"/>
  <c r="Q14" i="1"/>
  <c r="R14" i="1"/>
  <c r="P15" i="1"/>
  <c r="Q15" i="1"/>
  <c r="R15" i="1"/>
  <c r="S15" i="1"/>
  <c r="P16" i="1"/>
  <c r="Q16" i="1"/>
  <c r="R16" i="1"/>
  <c r="P17" i="1"/>
  <c r="Q17" i="1"/>
  <c r="S17" i="1" s="1"/>
  <c r="R17" i="1"/>
  <c r="P18" i="1"/>
  <c r="S18" i="1" s="1"/>
  <c r="Q18" i="1"/>
  <c r="R18" i="1"/>
  <c r="P19" i="1"/>
  <c r="Q19" i="1"/>
  <c r="R19" i="1"/>
  <c r="S19" i="1"/>
  <c r="P20" i="1"/>
  <c r="S20" i="1" s="1"/>
  <c r="Q20" i="1"/>
  <c r="R20" i="1"/>
  <c r="P21" i="1"/>
  <c r="Q21" i="1"/>
  <c r="S21" i="1" s="1"/>
  <c r="R21" i="1"/>
  <c r="P22" i="1"/>
  <c r="S22" i="1" s="1"/>
  <c r="Q22" i="1"/>
  <c r="R22" i="1"/>
  <c r="P23" i="1"/>
  <c r="Q23" i="1"/>
  <c r="R23" i="1"/>
  <c r="S23" i="1"/>
  <c r="P24" i="1"/>
  <c r="Q24" i="1"/>
  <c r="R24" i="1"/>
  <c r="P25" i="1"/>
  <c r="Q25" i="1"/>
  <c r="S25" i="1" s="1"/>
  <c r="R25" i="1"/>
  <c r="P26" i="1"/>
  <c r="S26" i="1" s="1"/>
  <c r="Q26" i="1"/>
  <c r="R26" i="1"/>
  <c r="P27" i="1"/>
  <c r="Q27" i="1"/>
  <c r="R27" i="1"/>
  <c r="S27" i="1"/>
  <c r="P28" i="1"/>
  <c r="S28" i="1" s="1"/>
  <c r="Q28" i="1"/>
  <c r="R28" i="1"/>
  <c r="P29" i="1"/>
  <c r="Q29" i="1"/>
  <c r="S29" i="1" s="1"/>
  <c r="R29" i="1"/>
  <c r="P30" i="1"/>
  <c r="S30" i="1" s="1"/>
  <c r="Q30" i="1"/>
  <c r="R30" i="1"/>
  <c r="P31" i="1"/>
  <c r="Q31" i="1"/>
  <c r="R31" i="1"/>
  <c r="S31" i="1"/>
  <c r="P32" i="1"/>
  <c r="Q32" i="1"/>
  <c r="R32" i="1"/>
  <c r="P33" i="1"/>
  <c r="Q33" i="1"/>
  <c r="S33" i="1" s="1"/>
  <c r="R33" i="1"/>
  <c r="P34" i="1"/>
  <c r="S34" i="1" s="1"/>
  <c r="Q34" i="1"/>
  <c r="R34" i="1"/>
  <c r="P35" i="1"/>
  <c r="Q35" i="1"/>
  <c r="R35" i="1"/>
  <c r="S35" i="1"/>
  <c r="P36" i="1"/>
  <c r="S36" i="1" s="1"/>
  <c r="Q36" i="1"/>
  <c r="R36" i="1"/>
  <c r="P37" i="1"/>
  <c r="Q37" i="1"/>
  <c r="S37" i="1" s="1"/>
  <c r="R37" i="1"/>
  <c r="P38" i="1"/>
  <c r="S38" i="1" s="1"/>
  <c r="Q38" i="1"/>
  <c r="R38" i="1"/>
  <c r="P39" i="1"/>
  <c r="Q39" i="1"/>
  <c r="R39" i="1"/>
  <c r="S39" i="1"/>
  <c r="P40" i="1"/>
  <c r="Q40" i="1"/>
  <c r="R40" i="1"/>
  <c r="P41" i="1"/>
  <c r="Q41" i="1"/>
  <c r="S41" i="1" s="1"/>
  <c r="R41" i="1"/>
  <c r="P42" i="1"/>
  <c r="S42" i="1" s="1"/>
  <c r="Q42" i="1"/>
  <c r="R42" i="1"/>
  <c r="P43" i="1"/>
  <c r="Q43" i="1"/>
  <c r="R43" i="1"/>
  <c r="S43" i="1"/>
  <c r="P44" i="1"/>
  <c r="S44" i="1" s="1"/>
  <c r="Q44" i="1"/>
  <c r="R44" i="1"/>
  <c r="P45" i="1"/>
  <c r="Q45" i="1"/>
  <c r="S45" i="1" s="1"/>
  <c r="R45" i="1"/>
  <c r="P46" i="1"/>
  <c r="S46" i="1" s="1"/>
  <c r="Q46" i="1"/>
  <c r="R46" i="1"/>
  <c r="P47" i="1"/>
  <c r="Q47" i="1"/>
  <c r="R47" i="1"/>
  <c r="S47" i="1"/>
  <c r="P48" i="1"/>
  <c r="Q48" i="1"/>
  <c r="R48" i="1"/>
  <c r="P49" i="1"/>
  <c r="Q49" i="1"/>
  <c r="S49" i="1" s="1"/>
  <c r="R49" i="1"/>
  <c r="P50" i="1"/>
  <c r="S50" i="1" s="1"/>
  <c r="Q50" i="1"/>
  <c r="R50" i="1"/>
  <c r="P51" i="1"/>
  <c r="Q51" i="1"/>
  <c r="R51" i="1"/>
  <c r="S51" i="1"/>
  <c r="P52" i="1"/>
  <c r="S52" i="1" s="1"/>
  <c r="Q52" i="1"/>
  <c r="R52" i="1"/>
  <c r="P53" i="1"/>
  <c r="Q53" i="1"/>
  <c r="S53" i="1" s="1"/>
  <c r="R53" i="1"/>
  <c r="P54" i="1"/>
  <c r="S54" i="1" s="1"/>
  <c r="Q54" i="1"/>
  <c r="R54" i="1"/>
  <c r="P55" i="1"/>
  <c r="Q55" i="1"/>
  <c r="R55" i="1"/>
  <c r="S55" i="1"/>
  <c r="P56" i="1"/>
  <c r="Q56" i="1"/>
  <c r="R56" i="1"/>
  <c r="P57" i="1"/>
  <c r="Q57" i="1"/>
  <c r="S57" i="1" s="1"/>
  <c r="R57" i="1"/>
  <c r="P58" i="1"/>
  <c r="S58" i="1" s="1"/>
  <c r="Q58" i="1"/>
  <c r="R58" i="1"/>
  <c r="P59" i="1"/>
  <c r="Q59" i="1"/>
  <c r="R59" i="1"/>
  <c r="S59" i="1"/>
  <c r="P60" i="1"/>
  <c r="S60" i="1" s="1"/>
  <c r="Q60" i="1"/>
  <c r="R60" i="1"/>
  <c r="P61" i="1"/>
  <c r="Q61" i="1"/>
  <c r="S61" i="1" s="1"/>
  <c r="R61" i="1"/>
  <c r="P62" i="1"/>
  <c r="S62" i="1" s="1"/>
  <c r="Q62" i="1"/>
  <c r="R62" i="1"/>
  <c r="P63" i="1"/>
  <c r="Q63" i="1"/>
  <c r="R63" i="1"/>
  <c r="S63" i="1"/>
  <c r="P64" i="1"/>
  <c r="Q64" i="1"/>
  <c r="R64" i="1"/>
  <c r="P65" i="1"/>
  <c r="Q65" i="1"/>
  <c r="S65" i="1" s="1"/>
  <c r="R65" i="1"/>
  <c r="P66" i="1"/>
  <c r="S66" i="1" s="1"/>
  <c r="Q66" i="1"/>
  <c r="R66" i="1"/>
  <c r="P67" i="1"/>
  <c r="Q67" i="1"/>
  <c r="R67" i="1"/>
  <c r="S67" i="1"/>
  <c r="P68" i="1"/>
  <c r="S68" i="1" s="1"/>
  <c r="Q68" i="1"/>
  <c r="R68" i="1"/>
  <c r="P69" i="1"/>
  <c r="Q69" i="1"/>
  <c r="S69" i="1" s="1"/>
  <c r="R69" i="1"/>
  <c r="P70" i="1"/>
  <c r="S70" i="1" s="1"/>
  <c r="Q70" i="1"/>
  <c r="R70" i="1"/>
  <c r="P71" i="1"/>
  <c r="Q71" i="1"/>
  <c r="R71" i="1"/>
  <c r="S71" i="1"/>
  <c r="P72" i="1"/>
  <c r="Q72" i="1"/>
  <c r="R72" i="1"/>
  <c r="P73" i="1"/>
  <c r="Q73" i="1"/>
  <c r="S73" i="1" s="1"/>
  <c r="R73" i="1"/>
  <c r="P74" i="1"/>
  <c r="S74" i="1" s="1"/>
  <c r="Q74" i="1"/>
  <c r="R74" i="1"/>
  <c r="P75" i="1"/>
  <c r="Q75" i="1"/>
  <c r="R75" i="1"/>
  <c r="S75" i="1"/>
  <c r="P76" i="1"/>
  <c r="S76" i="1" s="1"/>
  <c r="Q76" i="1"/>
  <c r="R76" i="1"/>
  <c r="P77" i="1"/>
  <c r="Q77" i="1"/>
  <c r="S77" i="1" s="1"/>
  <c r="R77" i="1"/>
  <c r="P78" i="1"/>
  <c r="S78" i="1" s="1"/>
  <c r="Q78" i="1"/>
  <c r="R78" i="1"/>
  <c r="P79" i="1"/>
  <c r="Q79" i="1"/>
  <c r="R79" i="1"/>
  <c r="S79" i="1"/>
  <c r="P80" i="1"/>
  <c r="Q80" i="1"/>
  <c r="R80" i="1"/>
  <c r="P81" i="1"/>
  <c r="Q81" i="1"/>
  <c r="S81" i="1" s="1"/>
  <c r="R81" i="1"/>
  <c r="P82" i="1"/>
  <c r="S82" i="1" s="1"/>
  <c r="Q82" i="1"/>
  <c r="R82" i="1"/>
  <c r="P83" i="1"/>
  <c r="Q83" i="1"/>
  <c r="R83" i="1"/>
  <c r="S83" i="1"/>
  <c r="P84" i="1"/>
  <c r="S84" i="1" s="1"/>
  <c r="Q84" i="1"/>
  <c r="R84" i="1"/>
  <c r="P85" i="1"/>
  <c r="Q85" i="1"/>
  <c r="S85" i="1" s="1"/>
  <c r="R85" i="1"/>
  <c r="P86" i="1"/>
  <c r="S86" i="1" s="1"/>
  <c r="Q86" i="1"/>
  <c r="R86" i="1"/>
  <c r="P87" i="1"/>
  <c r="Q87" i="1"/>
  <c r="R87" i="1"/>
  <c r="S87" i="1"/>
  <c r="P88" i="1"/>
  <c r="Q88" i="1"/>
  <c r="R88" i="1"/>
  <c r="P89" i="1"/>
  <c r="Q89" i="1"/>
  <c r="S89" i="1" s="1"/>
  <c r="R89" i="1"/>
  <c r="P90" i="1"/>
  <c r="S90" i="1" s="1"/>
  <c r="Q90" i="1"/>
  <c r="R90" i="1"/>
  <c r="P91" i="1"/>
  <c r="Q91" i="1"/>
  <c r="R91" i="1"/>
  <c r="S91" i="1"/>
  <c r="P92" i="1"/>
  <c r="S92" i="1" s="1"/>
  <c r="Q92" i="1"/>
  <c r="R92" i="1"/>
  <c r="P93" i="1"/>
  <c r="Q93" i="1"/>
  <c r="S93" i="1" s="1"/>
  <c r="R93" i="1"/>
  <c r="P94" i="1"/>
  <c r="S94" i="1" s="1"/>
  <c r="Q94" i="1"/>
  <c r="R94" i="1"/>
  <c r="P95" i="1"/>
  <c r="Q95" i="1"/>
  <c r="R95" i="1"/>
  <c r="S95" i="1"/>
  <c r="P96" i="1"/>
  <c r="Q96" i="1"/>
  <c r="R96" i="1"/>
  <c r="P97" i="1"/>
  <c r="Q97" i="1"/>
  <c r="S97" i="1" s="1"/>
  <c r="R97" i="1"/>
  <c r="P98" i="1"/>
  <c r="S98" i="1" s="1"/>
  <c r="Q98" i="1"/>
  <c r="R98" i="1"/>
  <c r="P99" i="1"/>
  <c r="Q99" i="1"/>
  <c r="R99" i="1"/>
  <c r="S99" i="1"/>
  <c r="P100" i="1"/>
  <c r="S100" i="1" s="1"/>
  <c r="Q100" i="1"/>
  <c r="R100" i="1"/>
  <c r="P101" i="1"/>
  <c r="S101" i="1" s="1"/>
  <c r="Q101" i="1"/>
  <c r="R101" i="1"/>
  <c r="P102" i="1"/>
  <c r="S102" i="1" s="1"/>
  <c r="Q102" i="1"/>
  <c r="R102" i="1"/>
  <c r="P103" i="1"/>
  <c r="Q103" i="1"/>
  <c r="R103" i="1"/>
  <c r="S103" i="1"/>
  <c r="P104" i="1"/>
  <c r="Q104" i="1"/>
  <c r="R104" i="1"/>
  <c r="P105" i="1"/>
  <c r="Q105" i="1"/>
  <c r="R105" i="1"/>
  <c r="P106" i="1"/>
  <c r="S106" i="1" s="1"/>
  <c r="Q106" i="1"/>
  <c r="R106" i="1"/>
  <c r="P107" i="1"/>
  <c r="Q107" i="1"/>
  <c r="R107" i="1"/>
  <c r="S107" i="1"/>
  <c r="P108" i="1"/>
  <c r="S108" i="1" s="1"/>
  <c r="Q108" i="1"/>
  <c r="R108" i="1"/>
  <c r="P109" i="1"/>
  <c r="S109" i="1" s="1"/>
  <c r="Q109" i="1"/>
  <c r="R109" i="1"/>
  <c r="P110" i="1"/>
  <c r="S110" i="1" s="1"/>
  <c r="Q110" i="1"/>
  <c r="R110" i="1"/>
  <c r="P111" i="1"/>
  <c r="Q111" i="1"/>
  <c r="R111" i="1"/>
  <c r="S111" i="1"/>
  <c r="P112" i="1"/>
  <c r="Q112" i="1"/>
  <c r="R112" i="1"/>
  <c r="P113" i="1"/>
  <c r="Q113" i="1"/>
  <c r="R113" i="1"/>
  <c r="P114" i="1"/>
  <c r="S114" i="1" s="1"/>
  <c r="Q114" i="1"/>
  <c r="R114" i="1"/>
  <c r="P115" i="1"/>
  <c r="Q115" i="1"/>
  <c r="R115" i="1"/>
  <c r="S115" i="1"/>
  <c r="P116" i="1"/>
  <c r="S116" i="1" s="1"/>
  <c r="Q116" i="1"/>
  <c r="R116" i="1"/>
  <c r="P117" i="1"/>
  <c r="S117" i="1" s="1"/>
  <c r="Q117" i="1"/>
  <c r="R117" i="1"/>
  <c r="P118" i="1"/>
  <c r="S118" i="1" s="1"/>
  <c r="Q118" i="1"/>
  <c r="R118" i="1"/>
  <c r="P119" i="1"/>
  <c r="Q119" i="1"/>
  <c r="R119" i="1"/>
  <c r="S119" i="1"/>
  <c r="P120" i="1"/>
  <c r="Q120" i="1"/>
  <c r="R120" i="1"/>
  <c r="P121" i="1"/>
  <c r="Q121" i="1"/>
  <c r="R121" i="1"/>
  <c r="P122" i="1"/>
  <c r="S122" i="1" s="1"/>
  <c r="Q122" i="1"/>
  <c r="R122" i="1"/>
  <c r="P123" i="1"/>
  <c r="Q123" i="1"/>
  <c r="R123" i="1"/>
  <c r="S123" i="1"/>
  <c r="P124" i="1"/>
  <c r="S124" i="1" s="1"/>
  <c r="Q124" i="1"/>
  <c r="R124" i="1"/>
  <c r="P125" i="1"/>
  <c r="S125" i="1" s="1"/>
  <c r="Q125" i="1"/>
  <c r="R125" i="1"/>
  <c r="P126" i="1"/>
  <c r="S126" i="1" s="1"/>
  <c r="Q126" i="1"/>
  <c r="R126" i="1"/>
  <c r="P127" i="1"/>
  <c r="Q127" i="1"/>
  <c r="R127" i="1"/>
  <c r="S127" i="1"/>
  <c r="P128" i="1"/>
  <c r="Q128" i="1"/>
  <c r="R128" i="1"/>
  <c r="P129" i="1"/>
  <c r="Q129" i="1"/>
  <c r="S129" i="1" s="1"/>
  <c r="R129" i="1"/>
  <c r="P130" i="1"/>
  <c r="S130" i="1" s="1"/>
  <c r="Q130" i="1"/>
  <c r="R130" i="1"/>
  <c r="P131" i="1"/>
  <c r="Q131" i="1"/>
  <c r="R131" i="1"/>
  <c r="S131" i="1"/>
  <c r="P132" i="1"/>
  <c r="S132" i="1" s="1"/>
  <c r="Q132" i="1"/>
  <c r="R132" i="1"/>
  <c r="P133" i="1"/>
  <c r="Q133" i="1"/>
  <c r="S133" i="1" s="1"/>
  <c r="R133" i="1"/>
  <c r="P134" i="1"/>
  <c r="S134" i="1" s="1"/>
  <c r="Q134" i="1"/>
  <c r="R134" i="1"/>
  <c r="P135" i="1"/>
  <c r="Q135" i="1"/>
  <c r="R135" i="1"/>
  <c r="S135" i="1"/>
  <c r="P136" i="1"/>
  <c r="Q136" i="1"/>
  <c r="R136" i="1"/>
  <c r="P137" i="1"/>
  <c r="Q137" i="1"/>
  <c r="S137" i="1" s="1"/>
  <c r="R137" i="1"/>
  <c r="P138" i="1"/>
  <c r="S138" i="1" s="1"/>
  <c r="Q138" i="1"/>
  <c r="R138" i="1"/>
  <c r="P139" i="1"/>
  <c r="Q139" i="1"/>
  <c r="R139" i="1"/>
  <c r="S139" i="1"/>
  <c r="P140" i="1"/>
  <c r="S140" i="1" s="1"/>
  <c r="Q140" i="1"/>
  <c r="R140" i="1"/>
  <c r="P141" i="1"/>
  <c r="Q141" i="1"/>
  <c r="S141" i="1" s="1"/>
  <c r="R141" i="1"/>
  <c r="P142" i="1"/>
  <c r="S142" i="1" s="1"/>
  <c r="Q142" i="1"/>
  <c r="R142" i="1"/>
  <c r="P143" i="1"/>
  <c r="Q143" i="1"/>
  <c r="R143" i="1"/>
  <c r="S143" i="1"/>
  <c r="P144" i="1"/>
  <c r="Q144" i="1"/>
  <c r="R144" i="1"/>
  <c r="P145" i="1"/>
  <c r="Q145" i="1"/>
  <c r="S145" i="1" s="1"/>
  <c r="R145" i="1"/>
  <c r="P146" i="1"/>
  <c r="S146" i="1" s="1"/>
  <c r="Q146" i="1"/>
  <c r="R146" i="1"/>
  <c r="P147" i="1"/>
  <c r="Q147" i="1"/>
  <c r="R147" i="1"/>
  <c r="S147" i="1"/>
  <c r="P148" i="1"/>
  <c r="S148" i="1" s="1"/>
  <c r="Q148" i="1"/>
  <c r="R148" i="1"/>
  <c r="P149" i="1"/>
  <c r="Q149" i="1"/>
  <c r="S149" i="1" s="1"/>
  <c r="R149" i="1"/>
  <c r="P150" i="1"/>
  <c r="S150" i="1" s="1"/>
  <c r="Q150" i="1"/>
  <c r="R150" i="1"/>
  <c r="P151" i="1"/>
  <c r="Q151" i="1"/>
  <c r="R151" i="1"/>
  <c r="S151" i="1"/>
  <c r="P152" i="1"/>
  <c r="Q152" i="1"/>
  <c r="R152" i="1"/>
  <c r="P153" i="1"/>
  <c r="Q153" i="1"/>
  <c r="S153" i="1" s="1"/>
  <c r="R153" i="1"/>
  <c r="P154" i="1"/>
  <c r="S154" i="1" s="1"/>
  <c r="Q154" i="1"/>
  <c r="R154" i="1"/>
  <c r="P155" i="1"/>
  <c r="Q155" i="1"/>
  <c r="R155" i="1"/>
  <c r="S155" i="1"/>
  <c r="P156" i="1"/>
  <c r="S156" i="1" s="1"/>
  <c r="Q156" i="1"/>
  <c r="R156" i="1"/>
  <c r="P157" i="1"/>
  <c r="Q157" i="1"/>
  <c r="S157" i="1" s="1"/>
  <c r="R157" i="1"/>
  <c r="P158" i="1"/>
  <c r="S158" i="1" s="1"/>
  <c r="Q158" i="1"/>
  <c r="R158" i="1"/>
  <c r="P159" i="1"/>
  <c r="Q159" i="1"/>
  <c r="R159" i="1"/>
  <c r="S159" i="1"/>
  <c r="P160" i="1"/>
  <c r="Q160" i="1"/>
  <c r="R160" i="1"/>
  <c r="P161" i="1"/>
  <c r="Q161" i="1"/>
  <c r="S161" i="1" s="1"/>
  <c r="R161" i="1"/>
  <c r="P162" i="1"/>
  <c r="S162" i="1" s="1"/>
  <c r="Q162" i="1"/>
  <c r="R162" i="1"/>
  <c r="P163" i="1"/>
  <c r="Q163" i="1"/>
  <c r="R163" i="1"/>
  <c r="S163" i="1"/>
  <c r="P164" i="1"/>
  <c r="S164" i="1" s="1"/>
  <c r="Q164" i="1"/>
  <c r="R164" i="1"/>
  <c r="P165" i="1"/>
  <c r="Q165" i="1"/>
  <c r="S165" i="1" s="1"/>
  <c r="R165" i="1"/>
  <c r="P166" i="1"/>
  <c r="Q166" i="1"/>
  <c r="R166" i="1"/>
  <c r="P167" i="1"/>
  <c r="Q167" i="1"/>
  <c r="S167" i="1" s="1"/>
  <c r="R167" i="1"/>
  <c r="P168" i="1"/>
  <c r="Q168" i="1"/>
  <c r="R168" i="1"/>
  <c r="P169" i="1"/>
  <c r="Q169" i="1"/>
  <c r="S169" i="1" s="1"/>
  <c r="R169" i="1"/>
  <c r="P170" i="1"/>
  <c r="Q170" i="1"/>
  <c r="R170" i="1"/>
  <c r="P171" i="1"/>
  <c r="Q171" i="1"/>
  <c r="R171" i="1"/>
  <c r="P172" i="1"/>
  <c r="S172" i="1" s="1"/>
  <c r="Q172" i="1"/>
  <c r="R172" i="1"/>
  <c r="P173" i="1"/>
  <c r="S173" i="1" s="1"/>
  <c r="Q173" i="1"/>
  <c r="R173" i="1"/>
  <c r="P174" i="1"/>
  <c r="S174" i="1" s="1"/>
  <c r="Q174" i="1"/>
  <c r="R174" i="1"/>
  <c r="P175" i="1"/>
  <c r="Q175" i="1"/>
  <c r="R175" i="1"/>
  <c r="S175" i="1"/>
  <c r="P176" i="1"/>
  <c r="S176" i="1" s="1"/>
  <c r="Q176" i="1"/>
  <c r="R176" i="1"/>
  <c r="P177" i="1"/>
  <c r="S177" i="1" s="1"/>
  <c r="Q177" i="1"/>
  <c r="R177" i="1"/>
  <c r="P178" i="1"/>
  <c r="S178" i="1" s="1"/>
  <c r="Q178" i="1"/>
  <c r="R178" i="1"/>
  <c r="P179" i="1"/>
  <c r="Q179" i="1"/>
  <c r="R179" i="1"/>
  <c r="S179" i="1"/>
  <c r="P180" i="1"/>
  <c r="S180" i="1" s="1"/>
  <c r="Q180" i="1"/>
  <c r="R180" i="1"/>
  <c r="P181" i="1"/>
  <c r="S181" i="1" s="1"/>
  <c r="Q181" i="1"/>
  <c r="R181" i="1"/>
  <c r="P182" i="1"/>
  <c r="S182" i="1" s="1"/>
  <c r="Q182" i="1"/>
  <c r="R182" i="1"/>
  <c r="P183" i="1"/>
  <c r="Q183" i="1"/>
  <c r="R183" i="1"/>
  <c r="S183" i="1"/>
  <c r="P184" i="1"/>
  <c r="S184" i="1" s="1"/>
  <c r="Q184" i="1"/>
  <c r="R184" i="1"/>
  <c r="P185" i="1"/>
  <c r="S185" i="1" s="1"/>
  <c r="Q185" i="1"/>
  <c r="R185" i="1"/>
  <c r="P186" i="1"/>
  <c r="S186" i="1" s="1"/>
  <c r="Q186" i="1"/>
  <c r="R186" i="1"/>
  <c r="P187" i="1"/>
  <c r="Q187" i="1"/>
  <c r="R187" i="1"/>
  <c r="S187" i="1"/>
  <c r="P188" i="1"/>
  <c r="S188" i="1" s="1"/>
  <c r="Q188" i="1"/>
  <c r="R188" i="1"/>
  <c r="P189" i="1"/>
  <c r="S189" i="1" s="1"/>
  <c r="Q189" i="1"/>
  <c r="R189" i="1"/>
  <c r="P190" i="1"/>
  <c r="S190" i="1" s="1"/>
  <c r="Q190" i="1"/>
  <c r="R190" i="1"/>
  <c r="P191" i="1"/>
  <c r="Q191" i="1"/>
  <c r="R191" i="1"/>
  <c r="S191" i="1"/>
  <c r="P192" i="1"/>
  <c r="S192" i="1" s="1"/>
  <c r="Q192" i="1"/>
  <c r="R192" i="1"/>
  <c r="P193" i="1"/>
  <c r="S193" i="1" s="1"/>
  <c r="Q193" i="1"/>
  <c r="R193" i="1"/>
  <c r="P194" i="1"/>
  <c r="S194" i="1" s="1"/>
  <c r="Q194" i="1"/>
  <c r="R194" i="1"/>
  <c r="P195" i="1"/>
  <c r="Q195" i="1"/>
  <c r="R195" i="1"/>
  <c r="S195" i="1"/>
  <c r="P196" i="1"/>
  <c r="S196" i="1" s="1"/>
  <c r="Q196" i="1"/>
  <c r="R196" i="1"/>
  <c r="P197" i="1"/>
  <c r="S197" i="1" s="1"/>
  <c r="Q197" i="1"/>
  <c r="R197" i="1"/>
  <c r="P198" i="1"/>
  <c r="S198" i="1" s="1"/>
  <c r="Q198" i="1"/>
  <c r="R198" i="1"/>
  <c r="P199" i="1"/>
  <c r="Q199" i="1"/>
  <c r="R199" i="1"/>
  <c r="S199" i="1"/>
  <c r="P200" i="1"/>
  <c r="S200" i="1" s="1"/>
  <c r="Q200" i="1"/>
  <c r="R200" i="1"/>
  <c r="P201" i="1"/>
  <c r="S201" i="1" s="1"/>
  <c r="Q201" i="1"/>
  <c r="R201" i="1"/>
  <c r="P202" i="1"/>
  <c r="S202" i="1" s="1"/>
  <c r="Q202" i="1"/>
  <c r="R202" i="1"/>
  <c r="P203" i="1"/>
  <c r="Q203" i="1"/>
  <c r="R203" i="1"/>
  <c r="S203" i="1"/>
  <c r="P204" i="1"/>
  <c r="S204" i="1" s="1"/>
  <c r="Q204" i="1"/>
  <c r="R204" i="1"/>
  <c r="P205" i="1"/>
  <c r="S205" i="1" s="1"/>
  <c r="Q205" i="1"/>
  <c r="R205" i="1"/>
  <c r="P206" i="1"/>
  <c r="S206" i="1" s="1"/>
  <c r="Q206" i="1"/>
  <c r="R206" i="1"/>
  <c r="P207" i="1"/>
  <c r="Q207" i="1"/>
  <c r="R207" i="1"/>
  <c r="S207" i="1"/>
  <c r="P208" i="1"/>
  <c r="S208" i="1" s="1"/>
  <c r="Q208" i="1"/>
  <c r="R208" i="1"/>
  <c r="P209" i="1"/>
  <c r="S209" i="1" s="1"/>
  <c r="Q209" i="1"/>
  <c r="R209" i="1"/>
  <c r="P210" i="1"/>
  <c r="S210" i="1" s="1"/>
  <c r="Q210" i="1"/>
  <c r="R210" i="1"/>
  <c r="P211" i="1"/>
  <c r="Q211" i="1"/>
  <c r="R211" i="1"/>
  <c r="S211" i="1"/>
  <c r="P212" i="1"/>
  <c r="S212" i="1" s="1"/>
  <c r="Q212" i="1"/>
  <c r="R212" i="1"/>
  <c r="P213" i="1"/>
  <c r="S213" i="1" s="1"/>
  <c r="Q213" i="1"/>
  <c r="R213" i="1"/>
  <c r="P214" i="1"/>
  <c r="S214" i="1" s="1"/>
  <c r="Q214" i="1"/>
  <c r="R214" i="1"/>
  <c r="P215" i="1"/>
  <c r="Q215" i="1"/>
  <c r="R215" i="1"/>
  <c r="S215" i="1"/>
  <c r="P216" i="1"/>
  <c r="S216" i="1" s="1"/>
  <c r="Q216" i="1"/>
  <c r="R216" i="1"/>
  <c r="P217" i="1"/>
  <c r="Q217" i="1"/>
  <c r="R217" i="1"/>
  <c r="S217" i="1"/>
  <c r="P218" i="1"/>
  <c r="Q218" i="1"/>
  <c r="R218" i="1"/>
  <c r="S218" i="1" s="1"/>
  <c r="P219" i="1"/>
  <c r="Q219" i="1"/>
  <c r="S219" i="1" s="1"/>
  <c r="R219" i="1"/>
  <c r="P220" i="1"/>
  <c r="Q220" i="1"/>
  <c r="R220" i="1"/>
  <c r="P221" i="1"/>
  <c r="S221" i="1" s="1"/>
  <c r="Q221" i="1"/>
  <c r="R221" i="1"/>
  <c r="P222" i="1"/>
  <c r="S222" i="1" s="1"/>
  <c r="Q222" i="1"/>
  <c r="R222" i="1"/>
  <c r="P223" i="1"/>
  <c r="Q223" i="1"/>
  <c r="R223" i="1"/>
  <c r="S223" i="1"/>
  <c r="P224" i="1"/>
  <c r="S224" i="1" s="1"/>
  <c r="Q224" i="1"/>
  <c r="R224" i="1"/>
  <c r="P225" i="1"/>
  <c r="Q225" i="1"/>
  <c r="R225" i="1"/>
  <c r="S225" i="1"/>
  <c r="P226" i="1"/>
  <c r="Q226" i="1"/>
  <c r="R226" i="1"/>
  <c r="S226" i="1" s="1"/>
  <c r="P227" i="1"/>
  <c r="Q227" i="1"/>
  <c r="S227" i="1" s="1"/>
  <c r="R227" i="1"/>
  <c r="P228" i="1"/>
  <c r="Q228" i="1"/>
  <c r="R228" i="1"/>
  <c r="P229" i="1"/>
  <c r="S229" i="1" s="1"/>
  <c r="Q229" i="1"/>
  <c r="R229" i="1"/>
  <c r="P230" i="1"/>
  <c r="S230" i="1" s="1"/>
  <c r="Q230" i="1"/>
  <c r="R230" i="1"/>
  <c r="P231" i="1"/>
  <c r="Q231" i="1"/>
  <c r="R231" i="1"/>
  <c r="S231" i="1"/>
  <c r="P232" i="1"/>
  <c r="S232" i="1" s="1"/>
  <c r="Q232" i="1"/>
  <c r="R232" i="1"/>
  <c r="P233" i="1"/>
  <c r="Q233" i="1"/>
  <c r="R233" i="1"/>
  <c r="S233" i="1"/>
  <c r="P234" i="1"/>
  <c r="Q234" i="1"/>
  <c r="R234" i="1"/>
  <c r="S234" i="1" s="1"/>
  <c r="P235" i="1"/>
  <c r="Q235" i="1"/>
  <c r="S235" i="1" s="1"/>
  <c r="R235" i="1"/>
  <c r="P236" i="1"/>
  <c r="Q236" i="1"/>
  <c r="R236" i="1"/>
  <c r="P237" i="1"/>
  <c r="S237" i="1" s="1"/>
  <c r="Q237" i="1"/>
  <c r="R237" i="1"/>
  <c r="P238" i="1"/>
  <c r="S238" i="1" s="1"/>
  <c r="Q238" i="1"/>
  <c r="R238" i="1"/>
  <c r="P239" i="1"/>
  <c r="Q239" i="1"/>
  <c r="R239" i="1"/>
  <c r="S239" i="1"/>
  <c r="P240" i="1"/>
  <c r="S240" i="1" s="1"/>
  <c r="Q240" i="1"/>
  <c r="R240" i="1"/>
  <c r="P241" i="1"/>
  <c r="Q241" i="1"/>
  <c r="R241" i="1"/>
  <c r="S241" i="1"/>
  <c r="P242" i="1"/>
  <c r="Q242" i="1"/>
  <c r="R242" i="1"/>
  <c r="S242" i="1" s="1"/>
  <c r="P243" i="1"/>
  <c r="Q243" i="1"/>
  <c r="S243" i="1" s="1"/>
  <c r="R243" i="1"/>
  <c r="P244" i="1"/>
  <c r="Q244" i="1"/>
  <c r="R244" i="1"/>
  <c r="P245" i="1"/>
  <c r="S245" i="1" s="1"/>
  <c r="Q245" i="1"/>
  <c r="R245" i="1"/>
  <c r="P246" i="1"/>
  <c r="S246" i="1" s="1"/>
  <c r="Q246" i="1"/>
  <c r="R246" i="1"/>
  <c r="P247" i="1"/>
  <c r="Q247" i="1"/>
  <c r="R247" i="1"/>
  <c r="S247" i="1"/>
  <c r="P248" i="1"/>
  <c r="S248" i="1" s="1"/>
  <c r="Q248" i="1"/>
  <c r="R248" i="1"/>
  <c r="P249" i="1"/>
  <c r="Q249" i="1"/>
  <c r="R249" i="1"/>
  <c r="S249" i="1"/>
  <c r="P250" i="1"/>
  <c r="Q250" i="1"/>
  <c r="R250" i="1"/>
  <c r="S250" i="1" s="1"/>
  <c r="P251" i="1"/>
  <c r="Q251" i="1"/>
  <c r="S251" i="1" s="1"/>
  <c r="R251" i="1"/>
  <c r="P252" i="1"/>
  <c r="Q252" i="1"/>
  <c r="R252" i="1"/>
  <c r="P253" i="1"/>
  <c r="S253" i="1" s="1"/>
  <c r="Q253" i="1"/>
  <c r="R253" i="1"/>
  <c r="P254" i="1"/>
  <c r="S254" i="1" s="1"/>
  <c r="Q254" i="1"/>
  <c r="R254" i="1"/>
  <c r="P255" i="1"/>
  <c r="Q255" i="1"/>
  <c r="R255" i="1"/>
  <c r="S255" i="1"/>
  <c r="P256" i="1"/>
  <c r="S256" i="1" s="1"/>
  <c r="Q256" i="1"/>
  <c r="R256" i="1"/>
  <c r="P257" i="1"/>
  <c r="Q257" i="1"/>
  <c r="R257" i="1"/>
  <c r="S257" i="1"/>
  <c r="P258" i="1"/>
  <c r="Q258" i="1"/>
  <c r="R258" i="1"/>
  <c r="S258" i="1" s="1"/>
  <c r="P259" i="1"/>
  <c r="Q259" i="1"/>
  <c r="S259" i="1" s="1"/>
  <c r="R259" i="1"/>
  <c r="P260" i="1"/>
  <c r="Q260" i="1"/>
  <c r="R260" i="1"/>
  <c r="P261" i="1"/>
  <c r="Q261" i="1"/>
  <c r="R261" i="1"/>
  <c r="P262" i="1"/>
  <c r="S262" i="1" s="1"/>
  <c r="Q262" i="1"/>
  <c r="R262" i="1"/>
  <c r="P263" i="1"/>
  <c r="Q263" i="1"/>
  <c r="R263" i="1"/>
  <c r="S263" i="1"/>
  <c r="P264" i="1"/>
  <c r="S264" i="1" s="1"/>
  <c r="Q264" i="1"/>
  <c r="R264" i="1"/>
  <c r="P265" i="1"/>
  <c r="Q265" i="1"/>
  <c r="R265" i="1"/>
  <c r="S265" i="1"/>
  <c r="P266" i="1"/>
  <c r="Q266" i="1"/>
  <c r="R266" i="1"/>
  <c r="S266" i="1" s="1"/>
  <c r="P267" i="1"/>
  <c r="Q267" i="1"/>
  <c r="S267" i="1" s="1"/>
  <c r="R267" i="1"/>
  <c r="P268" i="1"/>
  <c r="Q268" i="1"/>
  <c r="R268" i="1"/>
  <c r="P269" i="1"/>
  <c r="Q269" i="1"/>
  <c r="S269" i="1" s="1"/>
  <c r="R269" i="1"/>
  <c r="P270" i="1"/>
  <c r="S270" i="1" s="1"/>
  <c r="Q270" i="1"/>
  <c r="R270" i="1"/>
  <c r="P271" i="1"/>
  <c r="Q271" i="1"/>
  <c r="R271" i="1"/>
  <c r="S271" i="1"/>
  <c r="P272" i="1"/>
  <c r="S272" i="1" s="1"/>
  <c r="Q272" i="1"/>
  <c r="R272" i="1"/>
  <c r="P273" i="1"/>
  <c r="Q273" i="1"/>
  <c r="R273" i="1"/>
  <c r="S273" i="1"/>
  <c r="P274" i="1"/>
  <c r="Q274" i="1"/>
  <c r="R274" i="1"/>
  <c r="S274" i="1" s="1"/>
  <c r="P275" i="1"/>
  <c r="Q275" i="1"/>
  <c r="S275" i="1" s="1"/>
  <c r="R275" i="1"/>
  <c r="P276" i="1"/>
  <c r="Q276" i="1"/>
  <c r="R276" i="1"/>
  <c r="P277" i="1"/>
  <c r="Q277" i="1"/>
  <c r="S277" i="1" s="1"/>
  <c r="R277" i="1"/>
  <c r="P278" i="1"/>
  <c r="S278" i="1" s="1"/>
  <c r="Q278" i="1"/>
  <c r="R278" i="1"/>
  <c r="P279" i="1"/>
  <c r="Q279" i="1"/>
  <c r="R279" i="1"/>
  <c r="S279" i="1"/>
  <c r="P280" i="1"/>
  <c r="S280" i="1" s="1"/>
  <c r="Q280" i="1"/>
  <c r="R280" i="1"/>
  <c r="P281" i="1"/>
  <c r="Q281" i="1"/>
  <c r="R281" i="1"/>
  <c r="S281" i="1"/>
  <c r="P282" i="1"/>
  <c r="Q282" i="1"/>
  <c r="R282" i="1"/>
  <c r="S282" i="1" s="1"/>
  <c r="P283" i="1"/>
  <c r="Q283" i="1"/>
  <c r="S283" i="1" s="1"/>
  <c r="R283" i="1"/>
  <c r="P284" i="1"/>
  <c r="Q284" i="1"/>
  <c r="S284" i="1" s="1"/>
  <c r="R284" i="1"/>
  <c r="P285" i="1"/>
  <c r="S285" i="1" s="1"/>
  <c r="Q285" i="1"/>
  <c r="R285" i="1"/>
  <c r="P286" i="1"/>
  <c r="Q286" i="1"/>
  <c r="R286" i="1"/>
  <c r="S286" i="1"/>
  <c r="P287" i="1"/>
  <c r="Q287" i="1"/>
  <c r="R287" i="1"/>
  <c r="S287" i="1" s="1"/>
  <c r="P288" i="1"/>
  <c r="Q288" i="1"/>
  <c r="S288" i="1" s="1"/>
  <c r="R288" i="1"/>
  <c r="P289" i="1"/>
  <c r="S289" i="1" s="1"/>
  <c r="Q289" i="1"/>
  <c r="R289" i="1"/>
  <c r="P290" i="1"/>
  <c r="Q290" i="1"/>
  <c r="R290" i="1"/>
  <c r="S290" i="1"/>
  <c r="P291" i="1"/>
  <c r="Q291" i="1"/>
  <c r="R291" i="1"/>
  <c r="S291" i="1" s="1"/>
  <c r="P292" i="1"/>
  <c r="Q292" i="1"/>
  <c r="S292" i="1" s="1"/>
  <c r="R292" i="1"/>
  <c r="P293" i="1"/>
  <c r="S293" i="1" s="1"/>
  <c r="Q293" i="1"/>
  <c r="R293" i="1"/>
  <c r="P294" i="1"/>
  <c r="Q294" i="1"/>
  <c r="R294" i="1"/>
  <c r="S294" i="1"/>
  <c r="P295" i="1"/>
  <c r="Q295" i="1"/>
  <c r="R295" i="1"/>
  <c r="S295" i="1" s="1"/>
  <c r="P296" i="1"/>
  <c r="Q296" i="1"/>
  <c r="S296" i="1" s="1"/>
  <c r="R296" i="1"/>
  <c r="P297" i="1"/>
  <c r="S297" i="1" s="1"/>
  <c r="Q297" i="1"/>
  <c r="R297" i="1"/>
  <c r="P298" i="1"/>
  <c r="Q298" i="1"/>
  <c r="R298" i="1"/>
  <c r="S298" i="1"/>
  <c r="P299" i="1"/>
  <c r="Q299" i="1"/>
  <c r="R299" i="1"/>
  <c r="S299" i="1" s="1"/>
  <c r="P300" i="1"/>
  <c r="Q300" i="1"/>
  <c r="S300" i="1" s="1"/>
  <c r="R300" i="1"/>
  <c r="P301" i="1"/>
  <c r="S301" i="1" s="1"/>
  <c r="Q301" i="1"/>
  <c r="R301" i="1"/>
  <c r="P302" i="1"/>
  <c r="Q302" i="1"/>
  <c r="R302" i="1"/>
  <c r="S302" i="1"/>
  <c r="P303" i="1"/>
  <c r="Q303" i="1"/>
  <c r="R303" i="1"/>
  <c r="S303" i="1" s="1"/>
  <c r="P304" i="1"/>
  <c r="Q304" i="1"/>
  <c r="S304" i="1" s="1"/>
  <c r="R304" i="1"/>
  <c r="P305" i="1"/>
  <c r="S305" i="1" s="1"/>
  <c r="Q305" i="1"/>
  <c r="R305" i="1"/>
  <c r="P306" i="1"/>
  <c r="Q306" i="1"/>
  <c r="R306" i="1"/>
  <c r="S306" i="1"/>
  <c r="P307" i="1"/>
  <c r="Q307" i="1"/>
  <c r="R307" i="1"/>
  <c r="S307" i="1" s="1"/>
  <c r="P308" i="1"/>
  <c r="Q308" i="1"/>
  <c r="S308" i="1" s="1"/>
  <c r="R308" i="1"/>
  <c r="P309" i="1"/>
  <c r="S309" i="1" s="1"/>
  <c r="Q309" i="1"/>
  <c r="R309" i="1"/>
  <c r="P310" i="1"/>
  <c r="Q310" i="1"/>
  <c r="R310" i="1"/>
  <c r="S310" i="1"/>
  <c r="P311" i="1"/>
  <c r="Q311" i="1"/>
  <c r="R311" i="1"/>
  <c r="S311" i="1" s="1"/>
  <c r="P312" i="1"/>
  <c r="Q312" i="1"/>
  <c r="S312" i="1" s="1"/>
  <c r="R312" i="1"/>
  <c r="P313" i="1"/>
  <c r="S313" i="1" s="1"/>
  <c r="Q313" i="1"/>
  <c r="R313" i="1"/>
  <c r="P314" i="1"/>
  <c r="Q314" i="1"/>
  <c r="R314" i="1"/>
  <c r="S314" i="1"/>
  <c r="P315" i="1"/>
  <c r="Q315" i="1"/>
  <c r="R315" i="1"/>
  <c r="S315" i="1" s="1"/>
  <c r="P316" i="1"/>
  <c r="Q316" i="1"/>
  <c r="S316" i="1" s="1"/>
  <c r="R316" i="1"/>
  <c r="P317" i="1"/>
  <c r="S317" i="1" s="1"/>
  <c r="Q317" i="1"/>
  <c r="R317" i="1"/>
  <c r="P318" i="1"/>
  <c r="Q318" i="1"/>
  <c r="R318" i="1"/>
  <c r="S318" i="1"/>
  <c r="P319" i="1"/>
  <c r="Q319" i="1"/>
  <c r="R319" i="1"/>
  <c r="S319" i="1" s="1"/>
  <c r="P320" i="1"/>
  <c r="Q320" i="1"/>
  <c r="S320" i="1" s="1"/>
  <c r="R320" i="1"/>
  <c r="P321" i="1"/>
  <c r="S321" i="1" s="1"/>
  <c r="Q321" i="1"/>
  <c r="R321" i="1"/>
  <c r="P322" i="1"/>
  <c r="Q322" i="1"/>
  <c r="R322" i="1"/>
  <c r="S322" i="1"/>
  <c r="P323" i="1"/>
  <c r="Q323" i="1"/>
  <c r="R323" i="1"/>
  <c r="S323" i="1" s="1"/>
  <c r="P324" i="1"/>
  <c r="Q324" i="1"/>
  <c r="S324" i="1" s="1"/>
  <c r="R324" i="1"/>
  <c r="P325" i="1"/>
  <c r="S325" i="1" s="1"/>
  <c r="Q325" i="1"/>
  <c r="R325" i="1"/>
  <c r="P326" i="1"/>
  <c r="Q326" i="1"/>
  <c r="R326" i="1"/>
  <c r="S326" i="1"/>
  <c r="P327" i="1"/>
  <c r="Q327" i="1"/>
  <c r="R327" i="1"/>
  <c r="S327" i="1" s="1"/>
  <c r="P328" i="1"/>
  <c r="Q328" i="1"/>
  <c r="S328" i="1" s="1"/>
  <c r="R328" i="1"/>
  <c r="P329" i="1"/>
  <c r="S329" i="1" s="1"/>
  <c r="Q329" i="1"/>
  <c r="R329" i="1"/>
  <c r="P330" i="1"/>
  <c r="Q330" i="1"/>
  <c r="R330" i="1"/>
  <c r="S330" i="1"/>
  <c r="P331" i="1"/>
  <c r="Q331" i="1"/>
  <c r="R331" i="1"/>
  <c r="S331" i="1"/>
  <c r="P332" i="1"/>
  <c r="Q332" i="1"/>
  <c r="S332" i="1" s="1"/>
  <c r="R332" i="1"/>
  <c r="P333" i="1"/>
  <c r="Q333" i="1"/>
  <c r="R333" i="1"/>
  <c r="P334" i="1"/>
  <c r="S334" i="1" s="1"/>
  <c r="Q334" i="1"/>
  <c r="R334" i="1"/>
  <c r="P335" i="1"/>
  <c r="S335" i="1" s="1"/>
  <c r="Q335" i="1"/>
  <c r="R335" i="1"/>
  <c r="P336" i="1"/>
  <c r="Q336" i="1"/>
  <c r="R336" i="1"/>
  <c r="S336" i="1"/>
  <c r="P337" i="1"/>
  <c r="Q337" i="1"/>
  <c r="R337" i="1"/>
  <c r="P338" i="1"/>
  <c r="Q338" i="1"/>
  <c r="R338" i="1"/>
  <c r="S338" i="1"/>
  <c r="P339" i="1"/>
  <c r="Q339" i="1"/>
  <c r="R339" i="1"/>
  <c r="S339" i="1" s="1"/>
  <c r="P340" i="1"/>
  <c r="Q340" i="1"/>
  <c r="S340" i="1" s="1"/>
  <c r="R340" i="1"/>
  <c r="P341" i="1"/>
  <c r="Q341" i="1"/>
  <c r="R341" i="1"/>
  <c r="P342" i="1"/>
  <c r="S342" i="1" s="1"/>
  <c r="Q342" i="1"/>
  <c r="R342" i="1"/>
  <c r="P343" i="1"/>
  <c r="S343" i="1" s="1"/>
  <c r="Q343" i="1"/>
  <c r="R343" i="1"/>
  <c r="P344" i="1"/>
  <c r="Q344" i="1"/>
  <c r="R344" i="1"/>
  <c r="S344" i="1"/>
  <c r="P345" i="1"/>
  <c r="Q345" i="1"/>
  <c r="R345" i="1"/>
  <c r="P346" i="1"/>
  <c r="Q346" i="1"/>
  <c r="R346" i="1"/>
  <c r="S346" i="1"/>
  <c r="P347" i="1"/>
  <c r="Q347" i="1"/>
  <c r="R347" i="1"/>
  <c r="S347" i="1" s="1"/>
  <c r="P348" i="1"/>
  <c r="Q348" i="1"/>
  <c r="S348" i="1" s="1"/>
  <c r="R348" i="1"/>
  <c r="P349" i="1"/>
  <c r="S349" i="1" s="1"/>
  <c r="Q349" i="1"/>
  <c r="R349" i="1"/>
  <c r="P350" i="1"/>
  <c r="S350" i="1" s="1"/>
  <c r="Q350" i="1"/>
  <c r="R350" i="1"/>
  <c r="P351" i="1"/>
  <c r="Q351" i="1"/>
  <c r="R351" i="1"/>
  <c r="S351" i="1"/>
  <c r="P352" i="1"/>
  <c r="Q352" i="1"/>
  <c r="S352" i="1" s="1"/>
  <c r="R352" i="1"/>
  <c r="P353" i="1"/>
  <c r="S353" i="1" s="1"/>
  <c r="Q353" i="1"/>
  <c r="R353" i="1"/>
  <c r="P354" i="1"/>
  <c r="S354" i="1" s="1"/>
  <c r="Q354" i="1"/>
  <c r="R354" i="1"/>
  <c r="P355" i="1"/>
  <c r="Q355" i="1"/>
  <c r="R355" i="1"/>
  <c r="S355" i="1"/>
  <c r="P356" i="1"/>
  <c r="Q356" i="1"/>
  <c r="S356" i="1" s="1"/>
  <c r="R356" i="1"/>
  <c r="P357" i="1"/>
  <c r="S357" i="1" s="1"/>
  <c r="Q357" i="1"/>
  <c r="R357" i="1"/>
  <c r="P358" i="1"/>
  <c r="S358" i="1" s="1"/>
  <c r="Q358" i="1"/>
  <c r="R358" i="1"/>
  <c r="P359" i="1"/>
  <c r="Q359" i="1"/>
  <c r="R359" i="1"/>
  <c r="S359" i="1"/>
  <c r="P360" i="1"/>
  <c r="Q360" i="1"/>
  <c r="S360" i="1" s="1"/>
  <c r="R360" i="1"/>
  <c r="P361" i="1"/>
  <c r="S361" i="1" s="1"/>
  <c r="Q361" i="1"/>
  <c r="R361" i="1"/>
  <c r="P362" i="1"/>
  <c r="S362" i="1" s="1"/>
  <c r="Q362" i="1"/>
  <c r="R362" i="1"/>
  <c r="P363" i="1"/>
  <c r="Q363" i="1"/>
  <c r="R363" i="1"/>
  <c r="S363" i="1"/>
  <c r="P364" i="1"/>
  <c r="Q364" i="1"/>
  <c r="S364" i="1" s="1"/>
  <c r="R364" i="1"/>
  <c r="P365" i="1"/>
  <c r="S365" i="1" s="1"/>
  <c r="Q365" i="1"/>
  <c r="R365" i="1"/>
  <c r="P366" i="1"/>
  <c r="S366" i="1" s="1"/>
  <c r="Q366" i="1"/>
  <c r="R366" i="1"/>
  <c r="P367" i="1"/>
  <c r="Q367" i="1"/>
  <c r="R367" i="1"/>
  <c r="S367" i="1"/>
  <c r="P368" i="1"/>
  <c r="Q368" i="1"/>
  <c r="S368" i="1" s="1"/>
  <c r="R368" i="1"/>
  <c r="P369" i="1"/>
  <c r="S369" i="1" s="1"/>
  <c r="Q369" i="1"/>
  <c r="R369" i="1"/>
  <c r="P370" i="1"/>
  <c r="S370" i="1" s="1"/>
  <c r="Q370" i="1"/>
  <c r="R370" i="1"/>
  <c r="P371" i="1"/>
  <c r="Q371" i="1"/>
  <c r="R371" i="1"/>
  <c r="S371" i="1"/>
  <c r="P372" i="1"/>
  <c r="Q372" i="1"/>
  <c r="S372" i="1" s="1"/>
  <c r="R372" i="1"/>
  <c r="P373" i="1"/>
  <c r="S373" i="1" s="1"/>
  <c r="Q373" i="1"/>
  <c r="R373" i="1"/>
  <c r="P374" i="1"/>
  <c r="S374" i="1" s="1"/>
  <c r="Q374" i="1"/>
  <c r="R374" i="1"/>
  <c r="P375" i="1"/>
  <c r="Q375" i="1"/>
  <c r="R375" i="1"/>
  <c r="S375" i="1"/>
  <c r="P376" i="1"/>
  <c r="Q376" i="1"/>
  <c r="S376" i="1" s="1"/>
  <c r="R376" i="1"/>
  <c r="P377" i="1"/>
  <c r="S377" i="1" s="1"/>
  <c r="Q377" i="1"/>
  <c r="R377" i="1"/>
  <c r="P378" i="1"/>
  <c r="S378" i="1" s="1"/>
  <c r="Q378" i="1"/>
  <c r="R378" i="1"/>
  <c r="P379" i="1"/>
  <c r="Q379" i="1"/>
  <c r="R379" i="1"/>
  <c r="S379" i="1"/>
  <c r="P380" i="1"/>
  <c r="Q380" i="1"/>
  <c r="S380" i="1" s="1"/>
  <c r="R380" i="1"/>
  <c r="P381" i="1"/>
  <c r="S381" i="1" s="1"/>
  <c r="Q381" i="1"/>
  <c r="R381" i="1"/>
  <c r="P382" i="1"/>
  <c r="S382" i="1" s="1"/>
  <c r="Q382" i="1"/>
  <c r="R382" i="1"/>
  <c r="P383" i="1"/>
  <c r="Q383" i="1"/>
  <c r="R383" i="1"/>
  <c r="S383" i="1"/>
  <c r="P384" i="1"/>
  <c r="Q384" i="1"/>
  <c r="S384" i="1" s="1"/>
  <c r="R384" i="1"/>
  <c r="P385" i="1"/>
  <c r="S385" i="1" s="1"/>
  <c r="Q385" i="1"/>
  <c r="R385" i="1"/>
  <c r="P386" i="1"/>
  <c r="S386" i="1" s="1"/>
  <c r="Q386" i="1"/>
  <c r="R386" i="1"/>
  <c r="P387" i="1"/>
  <c r="Q387" i="1"/>
  <c r="R387" i="1"/>
  <c r="S387" i="1"/>
  <c r="P388" i="1"/>
  <c r="Q388" i="1"/>
  <c r="S388" i="1" s="1"/>
  <c r="R388" i="1"/>
  <c r="P389" i="1"/>
  <c r="S389" i="1" s="1"/>
  <c r="Q389" i="1"/>
  <c r="R389" i="1"/>
  <c r="P390" i="1"/>
  <c r="S390" i="1" s="1"/>
  <c r="Q390" i="1"/>
  <c r="R390" i="1"/>
  <c r="P391" i="1"/>
  <c r="Q391" i="1"/>
  <c r="R391" i="1"/>
  <c r="S391" i="1"/>
  <c r="P392" i="1"/>
  <c r="Q392" i="1"/>
  <c r="S392" i="1" s="1"/>
  <c r="R392" i="1"/>
  <c r="P393" i="1"/>
  <c r="S393" i="1" s="1"/>
  <c r="Q393" i="1"/>
  <c r="R393" i="1"/>
  <c r="P394" i="1"/>
  <c r="S394" i="1" s="1"/>
  <c r="Q394" i="1"/>
  <c r="R394" i="1"/>
  <c r="P395" i="1"/>
  <c r="Q395" i="1"/>
  <c r="R395" i="1"/>
  <c r="S395" i="1"/>
  <c r="P396" i="1"/>
  <c r="Q396" i="1"/>
  <c r="S396" i="1" s="1"/>
  <c r="R396" i="1"/>
  <c r="P397" i="1"/>
  <c r="S397" i="1" s="1"/>
  <c r="Q397" i="1"/>
  <c r="R397" i="1"/>
  <c r="P398" i="1"/>
  <c r="S398" i="1" s="1"/>
  <c r="Q398" i="1"/>
  <c r="R398" i="1"/>
  <c r="P399" i="1"/>
  <c r="Q399" i="1"/>
  <c r="R399" i="1"/>
  <c r="S399" i="1"/>
  <c r="P400" i="1"/>
  <c r="Q400" i="1"/>
  <c r="S400" i="1" s="1"/>
  <c r="R400" i="1"/>
  <c r="P401" i="1"/>
  <c r="S401" i="1" s="1"/>
  <c r="Q401" i="1"/>
  <c r="R401" i="1"/>
  <c r="S2" i="1"/>
  <c r="R2" i="1"/>
  <c r="Q2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2" i="1"/>
  <c r="H28" i="1"/>
  <c r="H29" i="1"/>
  <c r="H30" i="1"/>
  <c r="H31" i="1"/>
  <c r="H32" i="1"/>
  <c r="H33" i="1"/>
  <c r="H34" i="1"/>
  <c r="I34" i="1" s="1"/>
  <c r="J34" i="1" s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I66" i="1" s="1"/>
  <c r="J66" i="1" s="1"/>
  <c r="K66" i="1" s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I98" i="1" s="1"/>
  <c r="J98" i="1" s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I130" i="1" s="1"/>
  <c r="J130" i="1" s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I162" i="1" s="1"/>
  <c r="J162" i="1" s="1"/>
  <c r="K162" i="1" s="1"/>
  <c r="H163" i="1"/>
  <c r="H164" i="1"/>
  <c r="H165" i="1"/>
  <c r="H166" i="1"/>
  <c r="H167" i="1"/>
  <c r="H168" i="1"/>
  <c r="H169" i="1"/>
  <c r="H170" i="1"/>
  <c r="H171" i="1"/>
  <c r="H172" i="1"/>
  <c r="H173" i="1"/>
  <c r="H174" i="1"/>
  <c r="I174" i="1" s="1"/>
  <c r="J174" i="1" s="1"/>
  <c r="L174" i="1" s="1"/>
  <c r="M174" i="1" s="1"/>
  <c r="H175" i="1"/>
  <c r="H176" i="1"/>
  <c r="H177" i="1"/>
  <c r="H178" i="1"/>
  <c r="I178" i="1" s="1"/>
  <c r="J178" i="1" s="1"/>
  <c r="L178" i="1" s="1"/>
  <c r="M178" i="1" s="1"/>
  <c r="H179" i="1"/>
  <c r="H180" i="1"/>
  <c r="H181" i="1"/>
  <c r="T181" i="1" s="1"/>
  <c r="H182" i="1"/>
  <c r="I182" i="1" s="1"/>
  <c r="J182" i="1" s="1"/>
  <c r="L182" i="1" s="1"/>
  <c r="M182" i="1" s="1"/>
  <c r="H183" i="1"/>
  <c r="H184" i="1"/>
  <c r="H185" i="1"/>
  <c r="H186" i="1"/>
  <c r="I186" i="1" s="1"/>
  <c r="J186" i="1" s="1"/>
  <c r="H187" i="1"/>
  <c r="H188" i="1"/>
  <c r="H189" i="1"/>
  <c r="H190" i="1"/>
  <c r="I190" i="1" s="1"/>
  <c r="J190" i="1" s="1"/>
  <c r="H191" i="1"/>
  <c r="H192" i="1"/>
  <c r="H193" i="1"/>
  <c r="H194" i="1"/>
  <c r="I194" i="1" s="1"/>
  <c r="J194" i="1" s="1"/>
  <c r="H195" i="1"/>
  <c r="H196" i="1"/>
  <c r="H197" i="1"/>
  <c r="H198" i="1"/>
  <c r="I198" i="1" s="1"/>
  <c r="J198" i="1" s="1"/>
  <c r="H199" i="1"/>
  <c r="H200" i="1"/>
  <c r="H201" i="1"/>
  <c r="H202" i="1"/>
  <c r="I202" i="1" s="1"/>
  <c r="J202" i="1" s="1"/>
  <c r="H203" i="1"/>
  <c r="H204" i="1"/>
  <c r="H205" i="1"/>
  <c r="H206" i="1"/>
  <c r="I206" i="1" s="1"/>
  <c r="J206" i="1" s="1"/>
  <c r="L206" i="1" s="1"/>
  <c r="M206" i="1" s="1"/>
  <c r="H207" i="1"/>
  <c r="H208" i="1"/>
  <c r="H209" i="1"/>
  <c r="H210" i="1"/>
  <c r="I210" i="1" s="1"/>
  <c r="J210" i="1" s="1"/>
  <c r="H211" i="1"/>
  <c r="H212" i="1"/>
  <c r="H213" i="1"/>
  <c r="H214" i="1"/>
  <c r="I214" i="1" s="1"/>
  <c r="J214" i="1" s="1"/>
  <c r="L214" i="1" s="1"/>
  <c r="M214" i="1" s="1"/>
  <c r="H215" i="1"/>
  <c r="H216" i="1"/>
  <c r="I216" i="1" s="1"/>
  <c r="J216" i="1" s="1"/>
  <c r="L216" i="1" s="1"/>
  <c r="M216" i="1" s="1"/>
  <c r="H217" i="1"/>
  <c r="H218" i="1"/>
  <c r="H219" i="1"/>
  <c r="H220" i="1"/>
  <c r="H221" i="1"/>
  <c r="H222" i="1"/>
  <c r="I222" i="1" s="1"/>
  <c r="J222" i="1" s="1"/>
  <c r="L222" i="1" s="1"/>
  <c r="M222" i="1" s="1"/>
  <c r="H223" i="1"/>
  <c r="H224" i="1"/>
  <c r="I224" i="1" s="1"/>
  <c r="J224" i="1" s="1"/>
  <c r="L224" i="1" s="1"/>
  <c r="M224" i="1" s="1"/>
  <c r="H225" i="1"/>
  <c r="H226" i="1"/>
  <c r="H227" i="1"/>
  <c r="H228" i="1"/>
  <c r="H229" i="1"/>
  <c r="H230" i="1"/>
  <c r="I230" i="1" s="1"/>
  <c r="J230" i="1" s="1"/>
  <c r="L230" i="1" s="1"/>
  <c r="M230" i="1" s="1"/>
  <c r="H231" i="1"/>
  <c r="H232" i="1"/>
  <c r="I232" i="1" s="1"/>
  <c r="J232" i="1" s="1"/>
  <c r="H233" i="1"/>
  <c r="H234" i="1"/>
  <c r="H235" i="1"/>
  <c r="H236" i="1"/>
  <c r="H237" i="1"/>
  <c r="H238" i="1"/>
  <c r="I238" i="1" s="1"/>
  <c r="J238" i="1" s="1"/>
  <c r="L238" i="1" s="1"/>
  <c r="M238" i="1" s="1"/>
  <c r="H239" i="1"/>
  <c r="H240" i="1"/>
  <c r="I240" i="1" s="1"/>
  <c r="J240" i="1" s="1"/>
  <c r="H241" i="1"/>
  <c r="H242" i="1"/>
  <c r="H243" i="1"/>
  <c r="H244" i="1"/>
  <c r="H245" i="1"/>
  <c r="H246" i="1"/>
  <c r="I246" i="1" s="1"/>
  <c r="J246" i="1" s="1"/>
  <c r="L246" i="1" s="1"/>
  <c r="M246" i="1" s="1"/>
  <c r="H247" i="1"/>
  <c r="H248" i="1"/>
  <c r="I248" i="1" s="1"/>
  <c r="J248" i="1" s="1"/>
  <c r="K248" i="1" s="1"/>
  <c r="H249" i="1"/>
  <c r="H250" i="1"/>
  <c r="H251" i="1"/>
  <c r="H252" i="1"/>
  <c r="H253" i="1"/>
  <c r="H254" i="1"/>
  <c r="I254" i="1" s="1"/>
  <c r="J254" i="1" s="1"/>
  <c r="L254" i="1" s="1"/>
  <c r="M254" i="1" s="1"/>
  <c r="H255" i="1"/>
  <c r="H256" i="1"/>
  <c r="I256" i="1" s="1"/>
  <c r="J256" i="1" s="1"/>
  <c r="H257" i="1"/>
  <c r="H258" i="1"/>
  <c r="H259" i="1"/>
  <c r="H260" i="1"/>
  <c r="H261" i="1"/>
  <c r="H262" i="1"/>
  <c r="I262" i="1" s="1"/>
  <c r="J262" i="1" s="1"/>
  <c r="L262" i="1" s="1"/>
  <c r="M262" i="1" s="1"/>
  <c r="H263" i="1"/>
  <c r="H264" i="1"/>
  <c r="I264" i="1" s="1"/>
  <c r="J264" i="1" s="1"/>
  <c r="K264" i="1" s="1"/>
  <c r="H265" i="1"/>
  <c r="H266" i="1"/>
  <c r="H267" i="1"/>
  <c r="H268" i="1"/>
  <c r="H269" i="1"/>
  <c r="H270" i="1"/>
  <c r="I270" i="1" s="1"/>
  <c r="J270" i="1" s="1"/>
  <c r="L270" i="1" s="1"/>
  <c r="M270" i="1" s="1"/>
  <c r="H271" i="1"/>
  <c r="H272" i="1"/>
  <c r="I272" i="1" s="1"/>
  <c r="J272" i="1" s="1"/>
  <c r="H273" i="1"/>
  <c r="H274" i="1"/>
  <c r="H275" i="1"/>
  <c r="H276" i="1"/>
  <c r="H277" i="1"/>
  <c r="H278" i="1"/>
  <c r="I278" i="1" s="1"/>
  <c r="J278" i="1" s="1"/>
  <c r="L278" i="1" s="1"/>
  <c r="M278" i="1" s="1"/>
  <c r="H279" i="1"/>
  <c r="H280" i="1"/>
  <c r="I280" i="1" s="1"/>
  <c r="J280" i="1" s="1"/>
  <c r="K280" i="1" s="1"/>
  <c r="H281" i="1"/>
  <c r="H282" i="1"/>
  <c r="H283" i="1"/>
  <c r="H284" i="1"/>
  <c r="H285" i="1"/>
  <c r="I285" i="1" s="1"/>
  <c r="J285" i="1" s="1"/>
  <c r="H286" i="1"/>
  <c r="H287" i="1"/>
  <c r="H288" i="1"/>
  <c r="H289" i="1"/>
  <c r="I289" i="1" s="1"/>
  <c r="J289" i="1" s="1"/>
  <c r="H290" i="1"/>
  <c r="H291" i="1"/>
  <c r="H292" i="1"/>
  <c r="H293" i="1"/>
  <c r="I293" i="1" s="1"/>
  <c r="J293" i="1" s="1"/>
  <c r="H294" i="1"/>
  <c r="H295" i="1"/>
  <c r="H296" i="1"/>
  <c r="H297" i="1"/>
  <c r="I297" i="1" s="1"/>
  <c r="J297" i="1" s="1"/>
  <c r="H298" i="1"/>
  <c r="H299" i="1"/>
  <c r="H300" i="1"/>
  <c r="H301" i="1"/>
  <c r="I301" i="1" s="1"/>
  <c r="J301" i="1" s="1"/>
  <c r="H302" i="1"/>
  <c r="H303" i="1"/>
  <c r="H304" i="1"/>
  <c r="H305" i="1"/>
  <c r="I305" i="1" s="1"/>
  <c r="J305" i="1" s="1"/>
  <c r="H306" i="1"/>
  <c r="H307" i="1"/>
  <c r="H308" i="1"/>
  <c r="H309" i="1"/>
  <c r="I309" i="1" s="1"/>
  <c r="J309" i="1" s="1"/>
  <c r="H310" i="1"/>
  <c r="H311" i="1"/>
  <c r="H312" i="1"/>
  <c r="H313" i="1"/>
  <c r="I313" i="1" s="1"/>
  <c r="J313" i="1" s="1"/>
  <c r="H314" i="1"/>
  <c r="H315" i="1"/>
  <c r="H316" i="1"/>
  <c r="H317" i="1"/>
  <c r="I317" i="1" s="1"/>
  <c r="J317" i="1" s="1"/>
  <c r="H318" i="1"/>
  <c r="H319" i="1"/>
  <c r="H320" i="1"/>
  <c r="H321" i="1"/>
  <c r="I321" i="1" s="1"/>
  <c r="J321" i="1" s="1"/>
  <c r="H322" i="1"/>
  <c r="H323" i="1"/>
  <c r="H324" i="1"/>
  <c r="H325" i="1"/>
  <c r="I325" i="1" s="1"/>
  <c r="J325" i="1" s="1"/>
  <c r="H326" i="1"/>
  <c r="H327" i="1"/>
  <c r="H328" i="1"/>
  <c r="H329" i="1"/>
  <c r="I329" i="1" s="1"/>
  <c r="J329" i="1" s="1"/>
  <c r="H330" i="1"/>
  <c r="I330" i="1" s="1"/>
  <c r="J330" i="1" s="1"/>
  <c r="H331" i="1"/>
  <c r="H332" i="1"/>
  <c r="H333" i="1"/>
  <c r="I333" i="1" s="1"/>
  <c r="J333" i="1" s="1"/>
  <c r="H334" i="1"/>
  <c r="I334" i="1" s="1"/>
  <c r="J334" i="1" s="1"/>
  <c r="H335" i="1"/>
  <c r="I335" i="1" s="1"/>
  <c r="J335" i="1" s="1"/>
  <c r="H336" i="1"/>
  <c r="H337" i="1"/>
  <c r="I337" i="1" s="1"/>
  <c r="J337" i="1" s="1"/>
  <c r="H338" i="1"/>
  <c r="I338" i="1" s="1"/>
  <c r="J338" i="1" s="1"/>
  <c r="H339" i="1"/>
  <c r="I339" i="1" s="1"/>
  <c r="J339" i="1" s="1"/>
  <c r="H340" i="1"/>
  <c r="H341" i="1"/>
  <c r="I341" i="1" s="1"/>
  <c r="J341" i="1" s="1"/>
  <c r="H342" i="1"/>
  <c r="I342" i="1" s="1"/>
  <c r="J342" i="1" s="1"/>
  <c r="H343" i="1"/>
  <c r="I343" i="1" s="1"/>
  <c r="J343" i="1" s="1"/>
  <c r="H344" i="1"/>
  <c r="H345" i="1"/>
  <c r="I345" i="1" s="1"/>
  <c r="J345" i="1" s="1"/>
  <c r="H346" i="1"/>
  <c r="I346" i="1" s="1"/>
  <c r="J346" i="1" s="1"/>
  <c r="H347" i="1"/>
  <c r="I347" i="1" s="1"/>
  <c r="J347" i="1" s="1"/>
  <c r="H348" i="1"/>
  <c r="H349" i="1"/>
  <c r="I349" i="1" s="1"/>
  <c r="J349" i="1" s="1"/>
  <c r="H350" i="1"/>
  <c r="I350" i="1" s="1"/>
  <c r="J350" i="1" s="1"/>
  <c r="H351" i="1"/>
  <c r="I351" i="1" s="1"/>
  <c r="J351" i="1" s="1"/>
  <c r="H352" i="1"/>
  <c r="I352" i="1" s="1"/>
  <c r="J352" i="1" s="1"/>
  <c r="K352" i="1" s="1"/>
  <c r="H353" i="1"/>
  <c r="I353" i="1" s="1"/>
  <c r="J353" i="1" s="1"/>
  <c r="H354" i="1"/>
  <c r="I354" i="1" s="1"/>
  <c r="J354" i="1" s="1"/>
  <c r="H355" i="1"/>
  <c r="I355" i="1" s="1"/>
  <c r="J355" i="1" s="1"/>
  <c r="H356" i="1"/>
  <c r="I356" i="1" s="1"/>
  <c r="J356" i="1" s="1"/>
  <c r="H357" i="1"/>
  <c r="I357" i="1" s="1"/>
  <c r="J357" i="1" s="1"/>
  <c r="H358" i="1"/>
  <c r="I358" i="1" s="1"/>
  <c r="J358" i="1" s="1"/>
  <c r="H359" i="1"/>
  <c r="I359" i="1" s="1"/>
  <c r="J359" i="1" s="1"/>
  <c r="H360" i="1"/>
  <c r="I360" i="1" s="1"/>
  <c r="J360" i="1" s="1"/>
  <c r="H361" i="1"/>
  <c r="I361" i="1" s="1"/>
  <c r="J361" i="1" s="1"/>
  <c r="H362" i="1"/>
  <c r="I362" i="1" s="1"/>
  <c r="J362" i="1" s="1"/>
  <c r="H363" i="1"/>
  <c r="I363" i="1" s="1"/>
  <c r="J363" i="1" s="1"/>
  <c r="H364" i="1"/>
  <c r="I364" i="1" s="1"/>
  <c r="J364" i="1" s="1"/>
  <c r="H365" i="1"/>
  <c r="I365" i="1" s="1"/>
  <c r="J365" i="1" s="1"/>
  <c r="H366" i="1"/>
  <c r="I366" i="1" s="1"/>
  <c r="J366" i="1" s="1"/>
  <c r="H367" i="1"/>
  <c r="I367" i="1" s="1"/>
  <c r="J367" i="1" s="1"/>
  <c r="H368" i="1"/>
  <c r="I368" i="1" s="1"/>
  <c r="J368" i="1" s="1"/>
  <c r="H369" i="1"/>
  <c r="I369" i="1" s="1"/>
  <c r="J369" i="1" s="1"/>
  <c r="H370" i="1"/>
  <c r="I370" i="1" s="1"/>
  <c r="J370" i="1" s="1"/>
  <c r="H371" i="1"/>
  <c r="I371" i="1" s="1"/>
  <c r="J371" i="1" s="1"/>
  <c r="H372" i="1"/>
  <c r="I372" i="1" s="1"/>
  <c r="J372" i="1" s="1"/>
  <c r="H373" i="1"/>
  <c r="I373" i="1" s="1"/>
  <c r="J373" i="1" s="1"/>
  <c r="H374" i="1"/>
  <c r="I374" i="1" s="1"/>
  <c r="J374" i="1" s="1"/>
  <c r="H375" i="1"/>
  <c r="I375" i="1" s="1"/>
  <c r="J375" i="1" s="1"/>
  <c r="H376" i="1"/>
  <c r="I376" i="1" s="1"/>
  <c r="J376" i="1" s="1"/>
  <c r="H377" i="1"/>
  <c r="I377" i="1" s="1"/>
  <c r="J377" i="1" s="1"/>
  <c r="H378" i="1"/>
  <c r="I378" i="1" s="1"/>
  <c r="J378" i="1" s="1"/>
  <c r="H379" i="1"/>
  <c r="I379" i="1" s="1"/>
  <c r="J379" i="1" s="1"/>
  <c r="H380" i="1"/>
  <c r="I380" i="1" s="1"/>
  <c r="J380" i="1" s="1"/>
  <c r="H381" i="1"/>
  <c r="I381" i="1" s="1"/>
  <c r="J381" i="1" s="1"/>
  <c r="H382" i="1"/>
  <c r="I382" i="1" s="1"/>
  <c r="J382" i="1" s="1"/>
  <c r="H383" i="1"/>
  <c r="I383" i="1" s="1"/>
  <c r="J383" i="1" s="1"/>
  <c r="H384" i="1"/>
  <c r="I384" i="1" s="1"/>
  <c r="J384" i="1" s="1"/>
  <c r="H385" i="1"/>
  <c r="I385" i="1" s="1"/>
  <c r="J385" i="1" s="1"/>
  <c r="H386" i="1"/>
  <c r="I386" i="1" s="1"/>
  <c r="J386" i="1" s="1"/>
  <c r="H387" i="1"/>
  <c r="I387" i="1" s="1"/>
  <c r="J387" i="1" s="1"/>
  <c r="H388" i="1"/>
  <c r="I388" i="1" s="1"/>
  <c r="J388" i="1" s="1"/>
  <c r="H389" i="1"/>
  <c r="I389" i="1" s="1"/>
  <c r="J389" i="1" s="1"/>
  <c r="H390" i="1"/>
  <c r="I390" i="1" s="1"/>
  <c r="J390" i="1" s="1"/>
  <c r="H391" i="1"/>
  <c r="I391" i="1" s="1"/>
  <c r="J391" i="1" s="1"/>
  <c r="H392" i="1"/>
  <c r="I392" i="1" s="1"/>
  <c r="J392" i="1" s="1"/>
  <c r="H393" i="1"/>
  <c r="I393" i="1" s="1"/>
  <c r="J393" i="1" s="1"/>
  <c r="H394" i="1"/>
  <c r="I394" i="1" s="1"/>
  <c r="J394" i="1" s="1"/>
  <c r="H395" i="1"/>
  <c r="I395" i="1" s="1"/>
  <c r="J395" i="1" s="1"/>
  <c r="H396" i="1"/>
  <c r="I396" i="1" s="1"/>
  <c r="J396" i="1" s="1"/>
  <c r="H397" i="1"/>
  <c r="I397" i="1" s="1"/>
  <c r="J397" i="1" s="1"/>
  <c r="H398" i="1"/>
  <c r="I398" i="1" s="1"/>
  <c r="J398" i="1" s="1"/>
  <c r="H399" i="1"/>
  <c r="I399" i="1" s="1"/>
  <c r="J399" i="1" s="1"/>
  <c r="H400" i="1"/>
  <c r="I400" i="1" s="1"/>
  <c r="J400" i="1" s="1"/>
  <c r="H401" i="1"/>
  <c r="I401" i="1" s="1"/>
  <c r="J401" i="1" s="1"/>
  <c r="C24" i="1"/>
  <c r="D24" i="1" s="1"/>
  <c r="E24" i="1"/>
  <c r="F24" i="1"/>
  <c r="C25" i="1"/>
  <c r="D25" i="1"/>
  <c r="G25" i="1" s="1"/>
  <c r="E25" i="1"/>
  <c r="F25" i="1"/>
  <c r="C26" i="1"/>
  <c r="C27" i="1"/>
  <c r="F27" i="1" s="1"/>
  <c r="C28" i="1"/>
  <c r="D28" i="1" s="1"/>
  <c r="E28" i="1"/>
  <c r="F28" i="1"/>
  <c r="C29" i="1"/>
  <c r="D29" i="1"/>
  <c r="E29" i="1"/>
  <c r="F29" i="1"/>
  <c r="C30" i="1"/>
  <c r="D30" i="1" s="1"/>
  <c r="C31" i="1"/>
  <c r="C32" i="1"/>
  <c r="D32" i="1" s="1"/>
  <c r="E32" i="1"/>
  <c r="F32" i="1"/>
  <c r="C33" i="1"/>
  <c r="D33" i="1"/>
  <c r="G33" i="1" s="1"/>
  <c r="E33" i="1"/>
  <c r="F33" i="1"/>
  <c r="C34" i="1"/>
  <c r="D34" i="1"/>
  <c r="C35" i="1"/>
  <c r="F35" i="1" s="1"/>
  <c r="C36" i="1"/>
  <c r="D36" i="1" s="1"/>
  <c r="G36" i="1" s="1"/>
  <c r="E36" i="1"/>
  <c r="F36" i="1"/>
  <c r="C37" i="1"/>
  <c r="D37" i="1"/>
  <c r="G37" i="1" s="1"/>
  <c r="E37" i="1"/>
  <c r="F37" i="1"/>
  <c r="C38" i="1"/>
  <c r="C39" i="1"/>
  <c r="F39" i="1"/>
  <c r="C40" i="1"/>
  <c r="D40" i="1" s="1"/>
  <c r="E40" i="1"/>
  <c r="F40" i="1"/>
  <c r="C41" i="1"/>
  <c r="D41" i="1"/>
  <c r="G41" i="1" s="1"/>
  <c r="E41" i="1"/>
  <c r="F41" i="1"/>
  <c r="C42" i="1"/>
  <c r="C43" i="1"/>
  <c r="F43" i="1" s="1"/>
  <c r="C44" i="1"/>
  <c r="D44" i="1" s="1"/>
  <c r="E44" i="1"/>
  <c r="F44" i="1"/>
  <c r="C45" i="1"/>
  <c r="D45" i="1"/>
  <c r="E45" i="1"/>
  <c r="F45" i="1"/>
  <c r="C46" i="1"/>
  <c r="D46" i="1" s="1"/>
  <c r="C47" i="1"/>
  <c r="C48" i="1"/>
  <c r="D48" i="1" s="1"/>
  <c r="G48" i="1" s="1"/>
  <c r="E48" i="1"/>
  <c r="F48" i="1"/>
  <c r="C49" i="1"/>
  <c r="D49" i="1"/>
  <c r="G49" i="1" s="1"/>
  <c r="E49" i="1"/>
  <c r="F49" i="1"/>
  <c r="C50" i="1"/>
  <c r="D50" i="1"/>
  <c r="C51" i="1"/>
  <c r="F51" i="1" s="1"/>
  <c r="C52" i="1"/>
  <c r="D52" i="1" s="1"/>
  <c r="G52" i="1" s="1"/>
  <c r="E52" i="1"/>
  <c r="F52" i="1"/>
  <c r="C53" i="1"/>
  <c r="D53" i="1"/>
  <c r="G53" i="1" s="1"/>
  <c r="E53" i="1"/>
  <c r="F53" i="1"/>
  <c r="C54" i="1"/>
  <c r="C55" i="1"/>
  <c r="F55" i="1"/>
  <c r="C56" i="1"/>
  <c r="D56" i="1" s="1"/>
  <c r="E56" i="1"/>
  <c r="F56" i="1"/>
  <c r="C57" i="1"/>
  <c r="D57" i="1"/>
  <c r="G57" i="1" s="1"/>
  <c r="E57" i="1"/>
  <c r="F57" i="1"/>
  <c r="C58" i="1"/>
  <c r="C59" i="1"/>
  <c r="F59" i="1" s="1"/>
  <c r="C60" i="1"/>
  <c r="D60" i="1" s="1"/>
  <c r="E60" i="1"/>
  <c r="F60" i="1"/>
  <c r="C61" i="1"/>
  <c r="D61" i="1"/>
  <c r="E61" i="1"/>
  <c r="F61" i="1"/>
  <c r="C62" i="1"/>
  <c r="D62" i="1" s="1"/>
  <c r="C63" i="1"/>
  <c r="C64" i="1"/>
  <c r="D64" i="1" s="1"/>
  <c r="G64" i="1" s="1"/>
  <c r="E64" i="1"/>
  <c r="F64" i="1"/>
  <c r="C65" i="1"/>
  <c r="D65" i="1"/>
  <c r="G65" i="1" s="1"/>
  <c r="E65" i="1"/>
  <c r="F65" i="1"/>
  <c r="C66" i="1"/>
  <c r="D66" i="1"/>
  <c r="C67" i="1"/>
  <c r="F67" i="1" s="1"/>
  <c r="C68" i="1"/>
  <c r="D68" i="1" s="1"/>
  <c r="G68" i="1" s="1"/>
  <c r="E68" i="1"/>
  <c r="F68" i="1"/>
  <c r="C69" i="1"/>
  <c r="D69" i="1"/>
  <c r="G69" i="1" s="1"/>
  <c r="E69" i="1"/>
  <c r="F69" i="1"/>
  <c r="C70" i="1"/>
  <c r="C71" i="1"/>
  <c r="F71" i="1"/>
  <c r="C72" i="1"/>
  <c r="D72" i="1" s="1"/>
  <c r="E72" i="1"/>
  <c r="F72" i="1"/>
  <c r="C73" i="1"/>
  <c r="D73" i="1"/>
  <c r="G73" i="1" s="1"/>
  <c r="E73" i="1"/>
  <c r="F73" i="1"/>
  <c r="C74" i="1"/>
  <c r="C75" i="1"/>
  <c r="F75" i="1" s="1"/>
  <c r="C76" i="1"/>
  <c r="D76" i="1" s="1"/>
  <c r="E76" i="1"/>
  <c r="F76" i="1"/>
  <c r="C77" i="1"/>
  <c r="D77" i="1"/>
  <c r="E77" i="1"/>
  <c r="F77" i="1"/>
  <c r="C78" i="1"/>
  <c r="D78" i="1" s="1"/>
  <c r="C79" i="1"/>
  <c r="C80" i="1"/>
  <c r="D80" i="1" s="1"/>
  <c r="G80" i="1" s="1"/>
  <c r="E80" i="1"/>
  <c r="F80" i="1"/>
  <c r="C81" i="1"/>
  <c r="D81" i="1"/>
  <c r="G81" i="1" s="1"/>
  <c r="E81" i="1"/>
  <c r="F81" i="1"/>
  <c r="C82" i="1"/>
  <c r="D82" i="1"/>
  <c r="C83" i="1"/>
  <c r="F83" i="1" s="1"/>
  <c r="C84" i="1"/>
  <c r="D84" i="1" s="1"/>
  <c r="G84" i="1" s="1"/>
  <c r="E84" i="1"/>
  <c r="F84" i="1"/>
  <c r="C85" i="1"/>
  <c r="D85" i="1"/>
  <c r="G85" i="1" s="1"/>
  <c r="E85" i="1"/>
  <c r="F85" i="1"/>
  <c r="C86" i="1"/>
  <c r="C87" i="1"/>
  <c r="F87" i="1"/>
  <c r="C88" i="1"/>
  <c r="D88" i="1" s="1"/>
  <c r="E88" i="1"/>
  <c r="F88" i="1"/>
  <c r="C89" i="1"/>
  <c r="D89" i="1"/>
  <c r="G89" i="1" s="1"/>
  <c r="E89" i="1"/>
  <c r="F89" i="1"/>
  <c r="C90" i="1"/>
  <c r="C91" i="1"/>
  <c r="F91" i="1" s="1"/>
  <c r="C92" i="1"/>
  <c r="D92" i="1" s="1"/>
  <c r="E92" i="1"/>
  <c r="F92" i="1"/>
  <c r="C93" i="1"/>
  <c r="D93" i="1"/>
  <c r="E93" i="1"/>
  <c r="F93" i="1"/>
  <c r="C94" i="1"/>
  <c r="F94" i="1" s="1"/>
  <c r="E94" i="1"/>
  <c r="C95" i="1"/>
  <c r="E95" i="1" s="1"/>
  <c r="F95" i="1"/>
  <c r="C96" i="1"/>
  <c r="D96" i="1" s="1"/>
  <c r="F96" i="1"/>
  <c r="C97" i="1"/>
  <c r="D97" i="1"/>
  <c r="E97" i="1"/>
  <c r="F97" i="1"/>
  <c r="C98" i="1"/>
  <c r="F98" i="1" s="1"/>
  <c r="E98" i="1"/>
  <c r="C99" i="1"/>
  <c r="E99" i="1" s="1"/>
  <c r="F99" i="1"/>
  <c r="C100" i="1"/>
  <c r="D100" i="1" s="1"/>
  <c r="F100" i="1"/>
  <c r="C101" i="1"/>
  <c r="D101" i="1"/>
  <c r="E101" i="1"/>
  <c r="F101" i="1"/>
  <c r="C102" i="1"/>
  <c r="F102" i="1" s="1"/>
  <c r="E102" i="1"/>
  <c r="C103" i="1"/>
  <c r="E103" i="1" s="1"/>
  <c r="F103" i="1"/>
  <c r="C104" i="1"/>
  <c r="D104" i="1" s="1"/>
  <c r="F104" i="1"/>
  <c r="C105" i="1"/>
  <c r="D105" i="1"/>
  <c r="E105" i="1"/>
  <c r="F105" i="1"/>
  <c r="C106" i="1"/>
  <c r="F106" i="1" s="1"/>
  <c r="E106" i="1"/>
  <c r="C107" i="1"/>
  <c r="E107" i="1" s="1"/>
  <c r="F107" i="1"/>
  <c r="C108" i="1"/>
  <c r="D108" i="1" s="1"/>
  <c r="F108" i="1"/>
  <c r="C109" i="1"/>
  <c r="D109" i="1" s="1"/>
  <c r="E109" i="1"/>
  <c r="F109" i="1"/>
  <c r="C110" i="1"/>
  <c r="D110" i="1"/>
  <c r="E110" i="1"/>
  <c r="F110" i="1"/>
  <c r="C111" i="1"/>
  <c r="D111" i="1" s="1"/>
  <c r="C112" i="1"/>
  <c r="C113" i="1"/>
  <c r="D113" i="1" s="1"/>
  <c r="E113" i="1"/>
  <c r="F113" i="1"/>
  <c r="C114" i="1"/>
  <c r="D114" i="1"/>
  <c r="E114" i="1"/>
  <c r="F114" i="1"/>
  <c r="C115" i="1"/>
  <c r="D115" i="1"/>
  <c r="C116" i="1"/>
  <c r="F116" i="1" s="1"/>
  <c r="C117" i="1"/>
  <c r="D117" i="1" s="1"/>
  <c r="G117" i="1" s="1"/>
  <c r="E117" i="1"/>
  <c r="F117" i="1"/>
  <c r="C118" i="1"/>
  <c r="D118" i="1"/>
  <c r="G118" i="1" s="1"/>
  <c r="E118" i="1"/>
  <c r="F118" i="1"/>
  <c r="C119" i="1"/>
  <c r="C120" i="1"/>
  <c r="F120" i="1"/>
  <c r="C121" i="1"/>
  <c r="D121" i="1" s="1"/>
  <c r="E121" i="1"/>
  <c r="F121" i="1"/>
  <c r="C122" i="1"/>
  <c r="D122" i="1"/>
  <c r="G122" i="1" s="1"/>
  <c r="E122" i="1"/>
  <c r="F122" i="1"/>
  <c r="C123" i="1"/>
  <c r="C124" i="1"/>
  <c r="F124" i="1" s="1"/>
  <c r="C125" i="1"/>
  <c r="D125" i="1" s="1"/>
  <c r="E125" i="1"/>
  <c r="F125" i="1"/>
  <c r="C126" i="1"/>
  <c r="D126" i="1"/>
  <c r="E126" i="1"/>
  <c r="F126" i="1"/>
  <c r="C127" i="1"/>
  <c r="D127" i="1" s="1"/>
  <c r="C128" i="1"/>
  <c r="C129" i="1"/>
  <c r="D129" i="1" s="1"/>
  <c r="G129" i="1" s="1"/>
  <c r="E129" i="1"/>
  <c r="F129" i="1"/>
  <c r="C130" i="1"/>
  <c r="D130" i="1"/>
  <c r="G130" i="1" s="1"/>
  <c r="E130" i="1"/>
  <c r="F130" i="1"/>
  <c r="C131" i="1"/>
  <c r="D131" i="1"/>
  <c r="C132" i="1"/>
  <c r="F132" i="1" s="1"/>
  <c r="C133" i="1"/>
  <c r="D133" i="1" s="1"/>
  <c r="G133" i="1" s="1"/>
  <c r="E133" i="1"/>
  <c r="F133" i="1"/>
  <c r="C134" i="1"/>
  <c r="D134" i="1"/>
  <c r="G134" i="1" s="1"/>
  <c r="E134" i="1"/>
  <c r="F134" i="1"/>
  <c r="C135" i="1"/>
  <c r="C136" i="1"/>
  <c r="F136" i="1"/>
  <c r="C137" i="1"/>
  <c r="D137" i="1" s="1"/>
  <c r="E137" i="1"/>
  <c r="F137" i="1"/>
  <c r="C138" i="1"/>
  <c r="D138" i="1"/>
  <c r="G138" i="1" s="1"/>
  <c r="E138" i="1"/>
  <c r="F138" i="1"/>
  <c r="C139" i="1"/>
  <c r="C140" i="1"/>
  <c r="F140" i="1" s="1"/>
  <c r="C141" i="1"/>
  <c r="D141" i="1" s="1"/>
  <c r="E141" i="1"/>
  <c r="F141" i="1"/>
  <c r="C142" i="1"/>
  <c r="D142" i="1"/>
  <c r="E142" i="1"/>
  <c r="F142" i="1"/>
  <c r="C143" i="1"/>
  <c r="D143" i="1" s="1"/>
  <c r="C144" i="1"/>
  <c r="C145" i="1"/>
  <c r="D145" i="1" s="1"/>
  <c r="G145" i="1" s="1"/>
  <c r="E145" i="1"/>
  <c r="F145" i="1"/>
  <c r="C146" i="1"/>
  <c r="D146" i="1"/>
  <c r="G146" i="1" s="1"/>
  <c r="E146" i="1"/>
  <c r="F146" i="1"/>
  <c r="C147" i="1"/>
  <c r="D147" i="1"/>
  <c r="C148" i="1"/>
  <c r="F148" i="1" s="1"/>
  <c r="C149" i="1"/>
  <c r="D149" i="1" s="1"/>
  <c r="G149" i="1" s="1"/>
  <c r="E149" i="1"/>
  <c r="F149" i="1"/>
  <c r="C150" i="1"/>
  <c r="D150" i="1"/>
  <c r="G150" i="1" s="1"/>
  <c r="E150" i="1"/>
  <c r="F150" i="1"/>
  <c r="C151" i="1"/>
  <c r="C152" i="1"/>
  <c r="F152" i="1"/>
  <c r="C153" i="1"/>
  <c r="D153" i="1" s="1"/>
  <c r="E153" i="1"/>
  <c r="F153" i="1"/>
  <c r="C154" i="1"/>
  <c r="D154" i="1"/>
  <c r="G154" i="1" s="1"/>
  <c r="E154" i="1"/>
  <c r="F154" i="1"/>
  <c r="C155" i="1"/>
  <c r="C156" i="1"/>
  <c r="F156" i="1" s="1"/>
  <c r="C157" i="1"/>
  <c r="D157" i="1" s="1"/>
  <c r="E157" i="1"/>
  <c r="F157" i="1"/>
  <c r="C158" i="1"/>
  <c r="D158" i="1"/>
  <c r="E158" i="1"/>
  <c r="F158" i="1"/>
  <c r="C159" i="1"/>
  <c r="D159" i="1" s="1"/>
  <c r="C160" i="1"/>
  <c r="C161" i="1"/>
  <c r="D161" i="1" s="1"/>
  <c r="G161" i="1" s="1"/>
  <c r="E161" i="1"/>
  <c r="F161" i="1"/>
  <c r="C162" i="1"/>
  <c r="D162" i="1"/>
  <c r="G162" i="1" s="1"/>
  <c r="E162" i="1"/>
  <c r="F162" i="1"/>
  <c r="C163" i="1"/>
  <c r="D163" i="1"/>
  <c r="C164" i="1"/>
  <c r="F164" i="1" s="1"/>
  <c r="C165" i="1"/>
  <c r="D165" i="1" s="1"/>
  <c r="G165" i="1" s="1"/>
  <c r="E165" i="1"/>
  <c r="F165" i="1"/>
  <c r="C166" i="1"/>
  <c r="D166" i="1"/>
  <c r="G166" i="1" s="1"/>
  <c r="E166" i="1"/>
  <c r="F166" i="1"/>
  <c r="C167" i="1"/>
  <c r="C168" i="1"/>
  <c r="F168" i="1"/>
  <c r="C169" i="1"/>
  <c r="D169" i="1" s="1"/>
  <c r="E169" i="1"/>
  <c r="F169" i="1"/>
  <c r="C170" i="1"/>
  <c r="D170" i="1"/>
  <c r="G170" i="1" s="1"/>
  <c r="E170" i="1"/>
  <c r="F170" i="1"/>
  <c r="C171" i="1"/>
  <c r="C172" i="1"/>
  <c r="F172" i="1" s="1"/>
  <c r="C173" i="1"/>
  <c r="D173" i="1" s="1"/>
  <c r="E173" i="1"/>
  <c r="F173" i="1"/>
  <c r="C174" i="1"/>
  <c r="D174" i="1"/>
  <c r="E174" i="1"/>
  <c r="F174" i="1"/>
  <c r="C175" i="1"/>
  <c r="D175" i="1" s="1"/>
  <c r="C176" i="1"/>
  <c r="C177" i="1"/>
  <c r="D177" i="1" s="1"/>
  <c r="G177" i="1" s="1"/>
  <c r="E177" i="1"/>
  <c r="F177" i="1"/>
  <c r="C178" i="1"/>
  <c r="D178" i="1"/>
  <c r="G178" i="1" s="1"/>
  <c r="E178" i="1"/>
  <c r="F178" i="1"/>
  <c r="C179" i="1"/>
  <c r="D179" i="1"/>
  <c r="C180" i="1"/>
  <c r="F180" i="1" s="1"/>
  <c r="C181" i="1"/>
  <c r="D181" i="1" s="1"/>
  <c r="G181" i="1" s="1"/>
  <c r="E181" i="1"/>
  <c r="F181" i="1"/>
  <c r="C182" i="1"/>
  <c r="D182" i="1"/>
  <c r="G182" i="1" s="1"/>
  <c r="E182" i="1"/>
  <c r="F182" i="1"/>
  <c r="C183" i="1"/>
  <c r="C184" i="1"/>
  <c r="F184" i="1"/>
  <c r="C185" i="1"/>
  <c r="D185" i="1" s="1"/>
  <c r="E185" i="1"/>
  <c r="F185" i="1"/>
  <c r="C186" i="1"/>
  <c r="D186" i="1"/>
  <c r="G186" i="1" s="1"/>
  <c r="E186" i="1"/>
  <c r="F186" i="1"/>
  <c r="C187" i="1"/>
  <c r="C188" i="1"/>
  <c r="C189" i="1"/>
  <c r="C190" i="1"/>
  <c r="D190" i="1"/>
  <c r="E190" i="1"/>
  <c r="F190" i="1"/>
  <c r="C191" i="1"/>
  <c r="C192" i="1"/>
  <c r="C193" i="1"/>
  <c r="C194" i="1"/>
  <c r="D194" i="1"/>
  <c r="E194" i="1"/>
  <c r="F194" i="1"/>
  <c r="C195" i="1"/>
  <c r="C196" i="1"/>
  <c r="C197" i="1"/>
  <c r="C198" i="1"/>
  <c r="D198" i="1"/>
  <c r="E198" i="1"/>
  <c r="F198" i="1"/>
  <c r="C199" i="1"/>
  <c r="C200" i="1"/>
  <c r="C201" i="1"/>
  <c r="C202" i="1"/>
  <c r="D202" i="1"/>
  <c r="E202" i="1"/>
  <c r="F202" i="1"/>
  <c r="C203" i="1"/>
  <c r="C204" i="1"/>
  <c r="C205" i="1"/>
  <c r="C206" i="1"/>
  <c r="D206" i="1"/>
  <c r="E206" i="1"/>
  <c r="F206" i="1"/>
  <c r="C207" i="1"/>
  <c r="C208" i="1"/>
  <c r="C209" i="1"/>
  <c r="C210" i="1"/>
  <c r="D210" i="1"/>
  <c r="E210" i="1"/>
  <c r="F210" i="1"/>
  <c r="C211" i="1"/>
  <c r="C212" i="1"/>
  <c r="C213" i="1"/>
  <c r="C214" i="1"/>
  <c r="D214" i="1"/>
  <c r="E214" i="1"/>
  <c r="F214" i="1"/>
  <c r="C215" i="1"/>
  <c r="C216" i="1"/>
  <c r="C217" i="1"/>
  <c r="C218" i="1"/>
  <c r="D218" i="1"/>
  <c r="E218" i="1"/>
  <c r="F218" i="1"/>
  <c r="C219" i="1"/>
  <c r="C220" i="1"/>
  <c r="C221" i="1"/>
  <c r="C222" i="1"/>
  <c r="D222" i="1"/>
  <c r="E222" i="1"/>
  <c r="F222" i="1"/>
  <c r="C223" i="1"/>
  <c r="C224" i="1"/>
  <c r="C225" i="1"/>
  <c r="C226" i="1"/>
  <c r="D226" i="1"/>
  <c r="E226" i="1"/>
  <c r="F226" i="1"/>
  <c r="C227" i="1"/>
  <c r="C228" i="1"/>
  <c r="C229" i="1"/>
  <c r="C230" i="1"/>
  <c r="D230" i="1"/>
  <c r="E230" i="1"/>
  <c r="F230" i="1"/>
  <c r="C231" i="1"/>
  <c r="C232" i="1"/>
  <c r="C233" i="1"/>
  <c r="C234" i="1"/>
  <c r="D234" i="1"/>
  <c r="E234" i="1"/>
  <c r="F234" i="1"/>
  <c r="C235" i="1"/>
  <c r="C236" i="1"/>
  <c r="D236" i="1" s="1"/>
  <c r="E236" i="1"/>
  <c r="C237" i="1"/>
  <c r="D237" i="1"/>
  <c r="G237" i="1" s="1"/>
  <c r="E237" i="1"/>
  <c r="F237" i="1"/>
  <c r="C238" i="1"/>
  <c r="F238" i="1" s="1"/>
  <c r="D238" i="1"/>
  <c r="C239" i="1"/>
  <c r="E239" i="1" s="1"/>
  <c r="D239" i="1"/>
  <c r="C240" i="1"/>
  <c r="D240" i="1" s="1"/>
  <c r="E240" i="1"/>
  <c r="C241" i="1"/>
  <c r="D241" i="1"/>
  <c r="G241" i="1" s="1"/>
  <c r="E241" i="1"/>
  <c r="F241" i="1"/>
  <c r="C242" i="1"/>
  <c r="F242" i="1" s="1"/>
  <c r="D242" i="1"/>
  <c r="C243" i="1"/>
  <c r="E243" i="1" s="1"/>
  <c r="D243" i="1"/>
  <c r="C244" i="1"/>
  <c r="D244" i="1" s="1"/>
  <c r="E244" i="1"/>
  <c r="C245" i="1"/>
  <c r="D245" i="1"/>
  <c r="G245" i="1" s="1"/>
  <c r="E245" i="1"/>
  <c r="F245" i="1"/>
  <c r="C246" i="1"/>
  <c r="F246" i="1" s="1"/>
  <c r="D246" i="1"/>
  <c r="C247" i="1"/>
  <c r="E247" i="1" s="1"/>
  <c r="D247" i="1"/>
  <c r="C248" i="1"/>
  <c r="D248" i="1" s="1"/>
  <c r="E248" i="1"/>
  <c r="C249" i="1"/>
  <c r="D249" i="1"/>
  <c r="G249" i="1" s="1"/>
  <c r="E249" i="1"/>
  <c r="F249" i="1"/>
  <c r="C250" i="1"/>
  <c r="F250" i="1" s="1"/>
  <c r="D250" i="1"/>
  <c r="C251" i="1"/>
  <c r="E251" i="1" s="1"/>
  <c r="D251" i="1"/>
  <c r="C252" i="1"/>
  <c r="D252" i="1" s="1"/>
  <c r="E252" i="1"/>
  <c r="C253" i="1"/>
  <c r="D253" i="1"/>
  <c r="G253" i="1" s="1"/>
  <c r="E253" i="1"/>
  <c r="F253" i="1"/>
  <c r="C254" i="1"/>
  <c r="F254" i="1" s="1"/>
  <c r="D254" i="1"/>
  <c r="C255" i="1"/>
  <c r="E255" i="1" s="1"/>
  <c r="D255" i="1"/>
  <c r="C256" i="1"/>
  <c r="D256" i="1" s="1"/>
  <c r="E256" i="1"/>
  <c r="C257" i="1"/>
  <c r="D257" i="1"/>
  <c r="G257" i="1" s="1"/>
  <c r="E257" i="1"/>
  <c r="F257" i="1"/>
  <c r="C258" i="1"/>
  <c r="F258" i="1" s="1"/>
  <c r="D258" i="1"/>
  <c r="C259" i="1"/>
  <c r="E259" i="1" s="1"/>
  <c r="D259" i="1"/>
  <c r="C260" i="1"/>
  <c r="D260" i="1" s="1"/>
  <c r="E260" i="1"/>
  <c r="C261" i="1"/>
  <c r="D261" i="1"/>
  <c r="G261" i="1" s="1"/>
  <c r="E261" i="1"/>
  <c r="F261" i="1"/>
  <c r="C262" i="1"/>
  <c r="F262" i="1" s="1"/>
  <c r="D262" i="1"/>
  <c r="C263" i="1"/>
  <c r="E263" i="1" s="1"/>
  <c r="D263" i="1"/>
  <c r="C264" i="1"/>
  <c r="D264" i="1" s="1"/>
  <c r="E264" i="1"/>
  <c r="C265" i="1"/>
  <c r="D265" i="1"/>
  <c r="G265" i="1" s="1"/>
  <c r="E265" i="1"/>
  <c r="F265" i="1"/>
  <c r="C266" i="1"/>
  <c r="F266" i="1" s="1"/>
  <c r="D266" i="1"/>
  <c r="C267" i="1"/>
  <c r="E267" i="1" s="1"/>
  <c r="D267" i="1"/>
  <c r="C268" i="1"/>
  <c r="D268" i="1" s="1"/>
  <c r="E268" i="1"/>
  <c r="C269" i="1"/>
  <c r="D269" i="1"/>
  <c r="G269" i="1" s="1"/>
  <c r="E269" i="1"/>
  <c r="F269" i="1"/>
  <c r="C270" i="1"/>
  <c r="F270" i="1" s="1"/>
  <c r="D270" i="1"/>
  <c r="C271" i="1"/>
  <c r="E271" i="1" s="1"/>
  <c r="D271" i="1"/>
  <c r="C272" i="1"/>
  <c r="D272" i="1" s="1"/>
  <c r="E272" i="1"/>
  <c r="C273" i="1"/>
  <c r="D273" i="1"/>
  <c r="G273" i="1" s="1"/>
  <c r="E273" i="1"/>
  <c r="F273" i="1"/>
  <c r="C274" i="1"/>
  <c r="F274" i="1" s="1"/>
  <c r="D274" i="1"/>
  <c r="C275" i="1"/>
  <c r="E275" i="1" s="1"/>
  <c r="D275" i="1"/>
  <c r="C276" i="1"/>
  <c r="D276" i="1" s="1"/>
  <c r="E276" i="1"/>
  <c r="C277" i="1"/>
  <c r="D277" i="1"/>
  <c r="G277" i="1" s="1"/>
  <c r="E277" i="1"/>
  <c r="F277" i="1"/>
  <c r="C278" i="1"/>
  <c r="F278" i="1" s="1"/>
  <c r="D278" i="1"/>
  <c r="C279" i="1"/>
  <c r="E279" i="1" s="1"/>
  <c r="D279" i="1"/>
  <c r="C280" i="1"/>
  <c r="D280" i="1" s="1"/>
  <c r="E280" i="1"/>
  <c r="C281" i="1"/>
  <c r="D281" i="1"/>
  <c r="G281" i="1" s="1"/>
  <c r="E281" i="1"/>
  <c r="F281" i="1"/>
  <c r="C282" i="1"/>
  <c r="F282" i="1" s="1"/>
  <c r="D282" i="1"/>
  <c r="C283" i="1"/>
  <c r="E283" i="1" s="1"/>
  <c r="D283" i="1"/>
  <c r="C284" i="1"/>
  <c r="D284" i="1" s="1"/>
  <c r="E284" i="1"/>
  <c r="C285" i="1"/>
  <c r="D285" i="1"/>
  <c r="G285" i="1" s="1"/>
  <c r="E285" i="1"/>
  <c r="F285" i="1"/>
  <c r="C286" i="1"/>
  <c r="F286" i="1" s="1"/>
  <c r="D286" i="1"/>
  <c r="C287" i="1"/>
  <c r="E287" i="1" s="1"/>
  <c r="D287" i="1"/>
  <c r="C288" i="1"/>
  <c r="D288" i="1" s="1"/>
  <c r="E288" i="1"/>
  <c r="C289" i="1"/>
  <c r="D289" i="1"/>
  <c r="G289" i="1" s="1"/>
  <c r="E289" i="1"/>
  <c r="F289" i="1"/>
  <c r="C290" i="1"/>
  <c r="F290" i="1" s="1"/>
  <c r="D290" i="1"/>
  <c r="C291" i="1"/>
  <c r="E291" i="1" s="1"/>
  <c r="D291" i="1"/>
  <c r="C292" i="1"/>
  <c r="D292" i="1" s="1"/>
  <c r="E292" i="1"/>
  <c r="C293" i="1"/>
  <c r="D293" i="1"/>
  <c r="G293" i="1" s="1"/>
  <c r="E293" i="1"/>
  <c r="F293" i="1"/>
  <c r="C294" i="1"/>
  <c r="F294" i="1" s="1"/>
  <c r="D294" i="1"/>
  <c r="C295" i="1"/>
  <c r="E295" i="1" s="1"/>
  <c r="D295" i="1"/>
  <c r="C296" i="1"/>
  <c r="D296" i="1" s="1"/>
  <c r="E296" i="1"/>
  <c r="C297" i="1"/>
  <c r="D297" i="1"/>
  <c r="G297" i="1" s="1"/>
  <c r="E297" i="1"/>
  <c r="F297" i="1"/>
  <c r="C298" i="1"/>
  <c r="F298" i="1" s="1"/>
  <c r="D298" i="1"/>
  <c r="C299" i="1"/>
  <c r="E299" i="1" s="1"/>
  <c r="D299" i="1"/>
  <c r="C300" i="1"/>
  <c r="D300" i="1" s="1"/>
  <c r="E300" i="1"/>
  <c r="C301" i="1"/>
  <c r="D301" i="1"/>
  <c r="G301" i="1" s="1"/>
  <c r="E301" i="1"/>
  <c r="F301" i="1"/>
  <c r="C302" i="1"/>
  <c r="F302" i="1" s="1"/>
  <c r="D302" i="1"/>
  <c r="C303" i="1"/>
  <c r="E303" i="1" s="1"/>
  <c r="D303" i="1"/>
  <c r="C304" i="1"/>
  <c r="D304" i="1" s="1"/>
  <c r="E304" i="1"/>
  <c r="C305" i="1"/>
  <c r="D305" i="1"/>
  <c r="G305" i="1" s="1"/>
  <c r="E305" i="1"/>
  <c r="F305" i="1"/>
  <c r="C306" i="1"/>
  <c r="F306" i="1" s="1"/>
  <c r="D306" i="1"/>
  <c r="C307" i="1"/>
  <c r="E307" i="1" s="1"/>
  <c r="D307" i="1"/>
  <c r="C308" i="1"/>
  <c r="D308" i="1" s="1"/>
  <c r="E308" i="1"/>
  <c r="C309" i="1"/>
  <c r="E309" i="1" s="1"/>
  <c r="D309" i="1"/>
  <c r="C310" i="1"/>
  <c r="C311" i="1"/>
  <c r="D311" i="1" s="1"/>
  <c r="E311" i="1"/>
  <c r="F311" i="1"/>
  <c r="C312" i="1"/>
  <c r="D312" i="1"/>
  <c r="E312" i="1"/>
  <c r="F312" i="1"/>
  <c r="C313" i="1"/>
  <c r="E313" i="1" s="1"/>
  <c r="D313" i="1"/>
  <c r="C314" i="1"/>
  <c r="C315" i="1"/>
  <c r="D315" i="1" s="1"/>
  <c r="E315" i="1"/>
  <c r="F315" i="1"/>
  <c r="C316" i="1"/>
  <c r="D316" i="1"/>
  <c r="G316" i="1" s="1"/>
  <c r="E316" i="1"/>
  <c r="F316" i="1"/>
  <c r="C317" i="1"/>
  <c r="E317" i="1" s="1"/>
  <c r="D317" i="1"/>
  <c r="C318" i="1"/>
  <c r="C319" i="1"/>
  <c r="D319" i="1" s="1"/>
  <c r="G319" i="1" s="1"/>
  <c r="E319" i="1"/>
  <c r="F319" i="1"/>
  <c r="C320" i="1"/>
  <c r="D320" i="1"/>
  <c r="G320" i="1" s="1"/>
  <c r="E320" i="1"/>
  <c r="F320" i="1"/>
  <c r="C321" i="1"/>
  <c r="E321" i="1" s="1"/>
  <c r="D321" i="1"/>
  <c r="C322" i="1"/>
  <c r="F322" i="1" s="1"/>
  <c r="C323" i="1"/>
  <c r="D323" i="1" s="1"/>
  <c r="G323" i="1" s="1"/>
  <c r="E323" i="1"/>
  <c r="F323" i="1"/>
  <c r="C324" i="1"/>
  <c r="D324" i="1"/>
  <c r="G324" i="1" s="1"/>
  <c r="E324" i="1"/>
  <c r="F324" i="1"/>
  <c r="C325" i="1"/>
  <c r="D325" i="1"/>
  <c r="C326" i="1"/>
  <c r="F326" i="1"/>
  <c r="C327" i="1"/>
  <c r="D327" i="1" s="1"/>
  <c r="E327" i="1"/>
  <c r="F327" i="1"/>
  <c r="C328" i="1"/>
  <c r="D328" i="1"/>
  <c r="G328" i="1" s="1"/>
  <c r="E328" i="1"/>
  <c r="F328" i="1"/>
  <c r="C329" i="1"/>
  <c r="C330" i="1"/>
  <c r="F330" i="1"/>
  <c r="C331" i="1"/>
  <c r="D331" i="1" s="1"/>
  <c r="E331" i="1"/>
  <c r="F331" i="1"/>
  <c r="C332" i="1"/>
  <c r="D332" i="1"/>
  <c r="E332" i="1"/>
  <c r="F332" i="1"/>
  <c r="C333" i="1"/>
  <c r="D333" i="1" s="1"/>
  <c r="C334" i="1"/>
  <c r="C335" i="1"/>
  <c r="D335" i="1" s="1"/>
  <c r="E335" i="1"/>
  <c r="F335" i="1"/>
  <c r="C336" i="1"/>
  <c r="D336" i="1"/>
  <c r="E336" i="1"/>
  <c r="F336" i="1"/>
  <c r="C337" i="1"/>
  <c r="D337" i="1"/>
  <c r="C338" i="1"/>
  <c r="F338" i="1" s="1"/>
  <c r="C339" i="1"/>
  <c r="D339" i="1" s="1"/>
  <c r="G339" i="1" s="1"/>
  <c r="E339" i="1"/>
  <c r="F339" i="1"/>
  <c r="C340" i="1"/>
  <c r="D340" i="1"/>
  <c r="G340" i="1" s="1"/>
  <c r="E340" i="1"/>
  <c r="F340" i="1"/>
  <c r="C341" i="1"/>
  <c r="D341" i="1"/>
  <c r="C342" i="1"/>
  <c r="F342" i="1"/>
  <c r="C343" i="1"/>
  <c r="D343" i="1" s="1"/>
  <c r="E343" i="1"/>
  <c r="F343" i="1"/>
  <c r="C344" i="1"/>
  <c r="D344" i="1"/>
  <c r="G344" i="1" s="1"/>
  <c r="E344" i="1"/>
  <c r="F344" i="1"/>
  <c r="C345" i="1"/>
  <c r="C346" i="1"/>
  <c r="F346" i="1"/>
  <c r="C347" i="1"/>
  <c r="D347" i="1" s="1"/>
  <c r="E347" i="1"/>
  <c r="F347" i="1"/>
  <c r="C348" i="1"/>
  <c r="D348" i="1"/>
  <c r="E348" i="1"/>
  <c r="F348" i="1"/>
  <c r="C349" i="1"/>
  <c r="D349" i="1" s="1"/>
  <c r="C350" i="1"/>
  <c r="C351" i="1"/>
  <c r="D351" i="1" s="1"/>
  <c r="E351" i="1"/>
  <c r="F351" i="1"/>
  <c r="C352" i="1"/>
  <c r="D352" i="1"/>
  <c r="E352" i="1"/>
  <c r="F352" i="1"/>
  <c r="C353" i="1"/>
  <c r="D353" i="1"/>
  <c r="C354" i="1"/>
  <c r="F354" i="1" s="1"/>
  <c r="C355" i="1"/>
  <c r="D355" i="1" s="1"/>
  <c r="G355" i="1" s="1"/>
  <c r="E355" i="1"/>
  <c r="F355" i="1"/>
  <c r="C356" i="1"/>
  <c r="D356" i="1"/>
  <c r="G356" i="1" s="1"/>
  <c r="E356" i="1"/>
  <c r="F356" i="1"/>
  <c r="C357" i="1"/>
  <c r="D357" i="1"/>
  <c r="C358" i="1"/>
  <c r="F358" i="1"/>
  <c r="C359" i="1"/>
  <c r="D359" i="1" s="1"/>
  <c r="E359" i="1"/>
  <c r="F359" i="1"/>
  <c r="C360" i="1"/>
  <c r="D360" i="1"/>
  <c r="G360" i="1" s="1"/>
  <c r="E360" i="1"/>
  <c r="F360" i="1"/>
  <c r="C361" i="1"/>
  <c r="C362" i="1"/>
  <c r="F362" i="1"/>
  <c r="C363" i="1"/>
  <c r="D363" i="1" s="1"/>
  <c r="E363" i="1"/>
  <c r="F363" i="1"/>
  <c r="C364" i="1"/>
  <c r="D364" i="1"/>
  <c r="E364" i="1"/>
  <c r="F364" i="1"/>
  <c r="C365" i="1"/>
  <c r="D365" i="1" s="1"/>
  <c r="C366" i="1"/>
  <c r="C367" i="1"/>
  <c r="D367" i="1" s="1"/>
  <c r="E367" i="1"/>
  <c r="F367" i="1"/>
  <c r="C368" i="1"/>
  <c r="D368" i="1"/>
  <c r="E368" i="1"/>
  <c r="F368" i="1"/>
  <c r="C369" i="1"/>
  <c r="D369" i="1"/>
  <c r="C370" i="1"/>
  <c r="F370" i="1" s="1"/>
  <c r="C371" i="1"/>
  <c r="D371" i="1" s="1"/>
  <c r="G371" i="1" s="1"/>
  <c r="E371" i="1"/>
  <c r="F371" i="1"/>
  <c r="C372" i="1"/>
  <c r="D372" i="1"/>
  <c r="G372" i="1" s="1"/>
  <c r="E372" i="1"/>
  <c r="F372" i="1"/>
  <c r="C373" i="1"/>
  <c r="D373" i="1"/>
  <c r="C374" i="1"/>
  <c r="F374" i="1"/>
  <c r="C375" i="1"/>
  <c r="D375" i="1" s="1"/>
  <c r="E375" i="1"/>
  <c r="F375" i="1"/>
  <c r="C376" i="1"/>
  <c r="D376" i="1"/>
  <c r="G376" i="1" s="1"/>
  <c r="E376" i="1"/>
  <c r="F376" i="1"/>
  <c r="C377" i="1"/>
  <c r="C378" i="1"/>
  <c r="F378" i="1"/>
  <c r="C379" i="1"/>
  <c r="D379" i="1" s="1"/>
  <c r="E379" i="1"/>
  <c r="F379" i="1"/>
  <c r="C380" i="1"/>
  <c r="D380" i="1"/>
  <c r="E380" i="1"/>
  <c r="F380" i="1"/>
  <c r="C381" i="1"/>
  <c r="D381" i="1" s="1"/>
  <c r="C382" i="1"/>
  <c r="C383" i="1"/>
  <c r="D383" i="1" s="1"/>
  <c r="E383" i="1"/>
  <c r="F383" i="1"/>
  <c r="C384" i="1"/>
  <c r="D384" i="1"/>
  <c r="E384" i="1"/>
  <c r="F384" i="1"/>
  <c r="C385" i="1"/>
  <c r="D385" i="1"/>
  <c r="C386" i="1"/>
  <c r="F386" i="1" s="1"/>
  <c r="C387" i="1"/>
  <c r="D387" i="1" s="1"/>
  <c r="G387" i="1" s="1"/>
  <c r="E387" i="1"/>
  <c r="F387" i="1"/>
  <c r="C388" i="1"/>
  <c r="D388" i="1"/>
  <c r="G388" i="1" s="1"/>
  <c r="E388" i="1"/>
  <c r="F388" i="1"/>
  <c r="C389" i="1"/>
  <c r="D389" i="1"/>
  <c r="C390" i="1"/>
  <c r="F390" i="1"/>
  <c r="C391" i="1"/>
  <c r="D391" i="1" s="1"/>
  <c r="E391" i="1"/>
  <c r="F391" i="1"/>
  <c r="C392" i="1"/>
  <c r="D392" i="1"/>
  <c r="G392" i="1" s="1"/>
  <c r="E392" i="1"/>
  <c r="F392" i="1"/>
  <c r="C393" i="1"/>
  <c r="C394" i="1"/>
  <c r="F394" i="1"/>
  <c r="C395" i="1"/>
  <c r="D395" i="1" s="1"/>
  <c r="E395" i="1"/>
  <c r="F395" i="1"/>
  <c r="C396" i="1"/>
  <c r="D396" i="1"/>
  <c r="E396" i="1"/>
  <c r="F396" i="1"/>
  <c r="C397" i="1"/>
  <c r="D397" i="1" s="1"/>
  <c r="C398" i="1"/>
  <c r="C399" i="1"/>
  <c r="D399" i="1" s="1"/>
  <c r="E399" i="1"/>
  <c r="F399" i="1"/>
  <c r="C400" i="1"/>
  <c r="D400" i="1"/>
  <c r="E400" i="1"/>
  <c r="F400" i="1"/>
  <c r="C401" i="1"/>
  <c r="D4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T26" i="1" s="1"/>
  <c r="H27" i="1"/>
  <c r="T27" i="1" s="1"/>
  <c r="F4" i="1"/>
  <c r="E6" i="1"/>
  <c r="F6" i="1"/>
  <c r="E7" i="1"/>
  <c r="F7" i="1"/>
  <c r="F8" i="1"/>
  <c r="E10" i="1"/>
  <c r="F10" i="1"/>
  <c r="E11" i="1"/>
  <c r="F11" i="1"/>
  <c r="F12" i="1"/>
  <c r="E14" i="1"/>
  <c r="F14" i="1"/>
  <c r="E15" i="1"/>
  <c r="F15" i="1"/>
  <c r="F16" i="1"/>
  <c r="E18" i="1"/>
  <c r="F18" i="1"/>
  <c r="E19" i="1"/>
  <c r="F19" i="1"/>
  <c r="F20" i="1"/>
  <c r="E22" i="1"/>
  <c r="F22" i="1"/>
  <c r="E23" i="1"/>
  <c r="F23" i="1"/>
  <c r="C3" i="1"/>
  <c r="D3" i="1" s="1"/>
  <c r="C4" i="1"/>
  <c r="D4" i="1" s="1"/>
  <c r="C5" i="1"/>
  <c r="D5" i="1" s="1"/>
  <c r="C6" i="1"/>
  <c r="D6" i="1" s="1"/>
  <c r="G6" i="1" s="1"/>
  <c r="C7" i="1"/>
  <c r="D7" i="1" s="1"/>
  <c r="G7" i="1" s="1"/>
  <c r="C8" i="1"/>
  <c r="D8" i="1" s="1"/>
  <c r="C9" i="1"/>
  <c r="D9" i="1" s="1"/>
  <c r="C10" i="1"/>
  <c r="D10" i="1" s="1"/>
  <c r="G10" i="1" s="1"/>
  <c r="C11" i="1"/>
  <c r="D11" i="1" s="1"/>
  <c r="G11" i="1" s="1"/>
  <c r="C12" i="1"/>
  <c r="D12" i="1" s="1"/>
  <c r="C13" i="1"/>
  <c r="D13" i="1" s="1"/>
  <c r="C14" i="1"/>
  <c r="D14" i="1" s="1"/>
  <c r="G14" i="1" s="1"/>
  <c r="C15" i="1"/>
  <c r="D15" i="1" s="1"/>
  <c r="G15" i="1" s="1"/>
  <c r="C16" i="1"/>
  <c r="D16" i="1" s="1"/>
  <c r="C17" i="1"/>
  <c r="D17" i="1" s="1"/>
  <c r="C18" i="1"/>
  <c r="D18" i="1" s="1"/>
  <c r="G18" i="1" s="1"/>
  <c r="C19" i="1"/>
  <c r="D19" i="1" s="1"/>
  <c r="G19" i="1" s="1"/>
  <c r="C20" i="1"/>
  <c r="D20" i="1" s="1"/>
  <c r="C21" i="1"/>
  <c r="D21" i="1" s="1"/>
  <c r="C22" i="1"/>
  <c r="D22" i="1" s="1"/>
  <c r="G22" i="1" s="1"/>
  <c r="C23" i="1"/>
  <c r="D23" i="1" s="1"/>
  <c r="G23" i="1" s="1"/>
  <c r="F2" i="1"/>
  <c r="C2" i="1"/>
  <c r="D2" i="1" s="1"/>
  <c r="H2" i="1"/>
  <c r="I2" i="1" s="1"/>
  <c r="J2" i="1" s="1"/>
  <c r="K2" i="1" s="1"/>
  <c r="T285" i="1" l="1"/>
  <c r="T343" i="1"/>
  <c r="T317" i="1"/>
  <c r="T293" i="1"/>
  <c r="T325" i="1"/>
  <c r="T301" i="1"/>
  <c r="T309" i="1"/>
  <c r="T130" i="1"/>
  <c r="I12" i="1"/>
  <c r="J12" i="1" s="1"/>
  <c r="T12" i="1"/>
  <c r="I327" i="1"/>
  <c r="J327" i="1" s="1"/>
  <c r="K327" i="1" s="1"/>
  <c r="T327" i="1"/>
  <c r="I315" i="1"/>
  <c r="J315" i="1" s="1"/>
  <c r="T315" i="1"/>
  <c r="I303" i="1"/>
  <c r="J303" i="1" s="1"/>
  <c r="L303" i="1" s="1"/>
  <c r="M303" i="1" s="1"/>
  <c r="T303" i="1"/>
  <c r="I291" i="1"/>
  <c r="J291" i="1" s="1"/>
  <c r="T291" i="1"/>
  <c r="I283" i="1"/>
  <c r="J283" i="1" s="1"/>
  <c r="K283" i="1" s="1"/>
  <c r="T283" i="1"/>
  <c r="I271" i="1"/>
  <c r="J271" i="1" s="1"/>
  <c r="T271" i="1"/>
  <c r="I263" i="1"/>
  <c r="J263" i="1" s="1"/>
  <c r="K263" i="1" s="1"/>
  <c r="T263" i="1"/>
  <c r="I251" i="1"/>
  <c r="J251" i="1" s="1"/>
  <c r="T251" i="1"/>
  <c r="I239" i="1"/>
  <c r="J239" i="1" s="1"/>
  <c r="L239" i="1" s="1"/>
  <c r="M239" i="1" s="1"/>
  <c r="T239" i="1"/>
  <c r="I227" i="1"/>
  <c r="J227" i="1" s="1"/>
  <c r="T227" i="1"/>
  <c r="I215" i="1"/>
  <c r="J215" i="1" s="1"/>
  <c r="K215" i="1" s="1"/>
  <c r="T215" i="1"/>
  <c r="I203" i="1"/>
  <c r="J203" i="1" s="1"/>
  <c r="T203" i="1"/>
  <c r="I191" i="1"/>
  <c r="J191" i="1" s="1"/>
  <c r="L191" i="1" s="1"/>
  <c r="M191" i="1" s="1"/>
  <c r="T191" i="1"/>
  <c r="I183" i="1"/>
  <c r="J183" i="1" s="1"/>
  <c r="T183" i="1"/>
  <c r="I172" i="1"/>
  <c r="J172" i="1" s="1"/>
  <c r="L172" i="1" s="1"/>
  <c r="M172" i="1" s="1"/>
  <c r="T172" i="1"/>
  <c r="I160" i="1"/>
  <c r="J160" i="1" s="1"/>
  <c r="I152" i="1"/>
  <c r="J152" i="1" s="1"/>
  <c r="K152" i="1" s="1"/>
  <c r="T152" i="1"/>
  <c r="I140" i="1"/>
  <c r="J140" i="1" s="1"/>
  <c r="L140" i="1" s="1"/>
  <c r="M140" i="1" s="1"/>
  <c r="T140" i="1"/>
  <c r="I132" i="1"/>
  <c r="J132" i="1" s="1"/>
  <c r="L132" i="1" s="1"/>
  <c r="M132" i="1" s="1"/>
  <c r="T132" i="1"/>
  <c r="I124" i="1"/>
  <c r="J124" i="1" s="1"/>
  <c r="L124" i="1" s="1"/>
  <c r="M124" i="1" s="1"/>
  <c r="T124" i="1"/>
  <c r="I116" i="1"/>
  <c r="J116" i="1" s="1"/>
  <c r="L116" i="1" s="1"/>
  <c r="M116" i="1" s="1"/>
  <c r="T116" i="1"/>
  <c r="I104" i="1"/>
  <c r="J104" i="1" s="1"/>
  <c r="L104" i="1" s="1"/>
  <c r="M104" i="1" s="1"/>
  <c r="I96" i="1"/>
  <c r="J96" i="1" s="1"/>
  <c r="L96" i="1" s="1"/>
  <c r="M96" i="1" s="1"/>
  <c r="T96" i="1"/>
  <c r="I84" i="1"/>
  <c r="J84" i="1" s="1"/>
  <c r="L84" i="1" s="1"/>
  <c r="M84" i="1" s="1"/>
  <c r="T84" i="1"/>
  <c r="I76" i="1"/>
  <c r="J76" i="1" s="1"/>
  <c r="L76" i="1" s="1"/>
  <c r="M76" i="1" s="1"/>
  <c r="T76" i="1"/>
  <c r="I64" i="1"/>
  <c r="J64" i="1" s="1"/>
  <c r="K64" i="1" s="1"/>
  <c r="I56" i="1"/>
  <c r="J56" i="1" s="1"/>
  <c r="L56" i="1" s="1"/>
  <c r="M56" i="1" s="1"/>
  <c r="T56" i="1"/>
  <c r="I52" i="1"/>
  <c r="J52" i="1" s="1"/>
  <c r="L52" i="1" s="1"/>
  <c r="M52" i="1" s="1"/>
  <c r="T52" i="1"/>
  <c r="I44" i="1"/>
  <c r="J44" i="1" s="1"/>
  <c r="L44" i="1" s="1"/>
  <c r="M44" i="1" s="1"/>
  <c r="T44" i="1"/>
  <c r="I32" i="1"/>
  <c r="J32" i="1" s="1"/>
  <c r="L32" i="1" s="1"/>
  <c r="M32" i="1" s="1"/>
  <c r="T398" i="1"/>
  <c r="T374" i="1"/>
  <c r="T366" i="1"/>
  <c r="T350" i="1"/>
  <c r="T335" i="1"/>
  <c r="I23" i="1"/>
  <c r="J23" i="1" s="1"/>
  <c r="L23" i="1" s="1"/>
  <c r="M23" i="1" s="1"/>
  <c r="T23" i="1"/>
  <c r="I19" i="1"/>
  <c r="J19" i="1" s="1"/>
  <c r="L19" i="1" s="1"/>
  <c r="M19" i="1" s="1"/>
  <c r="T19" i="1"/>
  <c r="I15" i="1"/>
  <c r="J15" i="1" s="1"/>
  <c r="L15" i="1" s="1"/>
  <c r="M15" i="1" s="1"/>
  <c r="T15" i="1"/>
  <c r="I11" i="1"/>
  <c r="J11" i="1" s="1"/>
  <c r="L11" i="1" s="1"/>
  <c r="M11" i="1" s="1"/>
  <c r="T11" i="1"/>
  <c r="I7" i="1"/>
  <c r="J7" i="1" s="1"/>
  <c r="L7" i="1" s="1"/>
  <c r="M7" i="1" s="1"/>
  <c r="T7" i="1"/>
  <c r="I3" i="1"/>
  <c r="J3" i="1" s="1"/>
  <c r="L3" i="1" s="1"/>
  <c r="M3" i="1" s="1"/>
  <c r="T3" i="1"/>
  <c r="I326" i="1"/>
  <c r="J326" i="1" s="1"/>
  <c r="K326" i="1" s="1"/>
  <c r="T326" i="1"/>
  <c r="I322" i="1"/>
  <c r="J322" i="1" s="1"/>
  <c r="K322" i="1" s="1"/>
  <c r="T322" i="1"/>
  <c r="I318" i="1"/>
  <c r="J318" i="1" s="1"/>
  <c r="L318" i="1" s="1"/>
  <c r="M318" i="1" s="1"/>
  <c r="T318" i="1"/>
  <c r="I314" i="1"/>
  <c r="J314" i="1" s="1"/>
  <c r="L314" i="1" s="1"/>
  <c r="M314" i="1" s="1"/>
  <c r="T314" i="1"/>
  <c r="I310" i="1"/>
  <c r="J310" i="1" s="1"/>
  <c r="K310" i="1" s="1"/>
  <c r="T310" i="1"/>
  <c r="I306" i="1"/>
  <c r="J306" i="1" s="1"/>
  <c r="L306" i="1" s="1"/>
  <c r="M306" i="1" s="1"/>
  <c r="T306" i="1"/>
  <c r="I302" i="1"/>
  <c r="J302" i="1" s="1"/>
  <c r="K302" i="1" s="1"/>
  <c r="T302" i="1"/>
  <c r="I298" i="1"/>
  <c r="J298" i="1" s="1"/>
  <c r="K298" i="1" s="1"/>
  <c r="T298" i="1"/>
  <c r="I294" i="1"/>
  <c r="J294" i="1" s="1"/>
  <c r="L294" i="1" s="1"/>
  <c r="M294" i="1" s="1"/>
  <c r="T294" i="1"/>
  <c r="I290" i="1"/>
  <c r="J290" i="1" s="1"/>
  <c r="K290" i="1" s="1"/>
  <c r="T290" i="1"/>
  <c r="I286" i="1"/>
  <c r="J286" i="1" s="1"/>
  <c r="L286" i="1" s="1"/>
  <c r="M286" i="1" s="1"/>
  <c r="T286" i="1"/>
  <c r="I282" i="1"/>
  <c r="J282" i="1" s="1"/>
  <c r="L282" i="1" s="1"/>
  <c r="M282" i="1" s="1"/>
  <c r="T282" i="1"/>
  <c r="I274" i="1"/>
  <c r="J274" i="1" s="1"/>
  <c r="L274" i="1" s="1"/>
  <c r="M274" i="1" s="1"/>
  <c r="T274" i="1"/>
  <c r="I266" i="1"/>
  <c r="J266" i="1" s="1"/>
  <c r="L266" i="1" s="1"/>
  <c r="M266" i="1" s="1"/>
  <c r="T266" i="1"/>
  <c r="I258" i="1"/>
  <c r="J258" i="1" s="1"/>
  <c r="L258" i="1" s="1"/>
  <c r="M258" i="1" s="1"/>
  <c r="T258" i="1"/>
  <c r="I250" i="1"/>
  <c r="J250" i="1" s="1"/>
  <c r="L250" i="1" s="1"/>
  <c r="M250" i="1" s="1"/>
  <c r="T250" i="1"/>
  <c r="I242" i="1"/>
  <c r="J242" i="1" s="1"/>
  <c r="L242" i="1" s="1"/>
  <c r="M242" i="1" s="1"/>
  <c r="T242" i="1"/>
  <c r="I234" i="1"/>
  <c r="J234" i="1" s="1"/>
  <c r="K234" i="1" s="1"/>
  <c r="T234" i="1"/>
  <c r="I226" i="1"/>
  <c r="J226" i="1" s="1"/>
  <c r="L226" i="1" s="1"/>
  <c r="M226" i="1" s="1"/>
  <c r="T226" i="1"/>
  <c r="I218" i="1"/>
  <c r="J218" i="1" s="1"/>
  <c r="L218" i="1" s="1"/>
  <c r="M218" i="1" s="1"/>
  <c r="T218" i="1"/>
  <c r="I179" i="1"/>
  <c r="J179" i="1" s="1"/>
  <c r="L179" i="1" s="1"/>
  <c r="M179" i="1" s="1"/>
  <c r="T179" i="1"/>
  <c r="I175" i="1"/>
  <c r="J175" i="1" s="1"/>
  <c r="L175" i="1" s="1"/>
  <c r="M175" i="1" s="1"/>
  <c r="T175" i="1"/>
  <c r="I171" i="1"/>
  <c r="J171" i="1" s="1"/>
  <c r="L171" i="1" s="1"/>
  <c r="M171" i="1" s="1"/>
  <c r="I167" i="1"/>
  <c r="J167" i="1" s="1"/>
  <c r="L167" i="1" s="1"/>
  <c r="M167" i="1" s="1"/>
  <c r="T167" i="1"/>
  <c r="I163" i="1"/>
  <c r="J163" i="1" s="1"/>
  <c r="L163" i="1" s="1"/>
  <c r="M163" i="1" s="1"/>
  <c r="T163" i="1"/>
  <c r="I159" i="1"/>
  <c r="J159" i="1" s="1"/>
  <c r="K159" i="1" s="1"/>
  <c r="T159" i="1"/>
  <c r="I155" i="1"/>
  <c r="J155" i="1" s="1"/>
  <c r="K155" i="1" s="1"/>
  <c r="T155" i="1"/>
  <c r="I151" i="1"/>
  <c r="J151" i="1" s="1"/>
  <c r="T151" i="1"/>
  <c r="I147" i="1"/>
  <c r="J147" i="1" s="1"/>
  <c r="K147" i="1" s="1"/>
  <c r="T147" i="1"/>
  <c r="I143" i="1"/>
  <c r="J143" i="1" s="1"/>
  <c r="T143" i="1"/>
  <c r="I139" i="1"/>
  <c r="J139" i="1" s="1"/>
  <c r="K139" i="1" s="1"/>
  <c r="T139" i="1"/>
  <c r="I135" i="1"/>
  <c r="J135" i="1" s="1"/>
  <c r="T135" i="1"/>
  <c r="I131" i="1"/>
  <c r="J131" i="1" s="1"/>
  <c r="K131" i="1" s="1"/>
  <c r="T131" i="1"/>
  <c r="I127" i="1"/>
  <c r="J127" i="1" s="1"/>
  <c r="T127" i="1"/>
  <c r="I123" i="1"/>
  <c r="J123" i="1" s="1"/>
  <c r="K123" i="1" s="1"/>
  <c r="T123" i="1"/>
  <c r="I119" i="1"/>
  <c r="J119" i="1" s="1"/>
  <c r="T119" i="1"/>
  <c r="I115" i="1"/>
  <c r="J115" i="1" s="1"/>
  <c r="K115" i="1" s="1"/>
  <c r="T115" i="1"/>
  <c r="I111" i="1"/>
  <c r="J111" i="1" s="1"/>
  <c r="T111" i="1"/>
  <c r="I107" i="1"/>
  <c r="J107" i="1" s="1"/>
  <c r="L107" i="1" s="1"/>
  <c r="M107" i="1" s="1"/>
  <c r="T107" i="1"/>
  <c r="I103" i="1"/>
  <c r="J103" i="1" s="1"/>
  <c r="T103" i="1"/>
  <c r="I99" i="1"/>
  <c r="J99" i="1" s="1"/>
  <c r="K99" i="1" s="1"/>
  <c r="T99" i="1"/>
  <c r="I95" i="1"/>
  <c r="J95" i="1" s="1"/>
  <c r="T95" i="1"/>
  <c r="I91" i="1"/>
  <c r="J91" i="1" s="1"/>
  <c r="K91" i="1" s="1"/>
  <c r="T91" i="1"/>
  <c r="I87" i="1"/>
  <c r="J87" i="1" s="1"/>
  <c r="T87" i="1"/>
  <c r="I83" i="1"/>
  <c r="J83" i="1" s="1"/>
  <c r="K83" i="1" s="1"/>
  <c r="T83" i="1"/>
  <c r="I79" i="1"/>
  <c r="J79" i="1" s="1"/>
  <c r="T79" i="1"/>
  <c r="I75" i="1"/>
  <c r="J75" i="1" s="1"/>
  <c r="K75" i="1" s="1"/>
  <c r="T75" i="1"/>
  <c r="I71" i="1"/>
  <c r="J71" i="1" s="1"/>
  <c r="T71" i="1"/>
  <c r="I67" i="1"/>
  <c r="J67" i="1" s="1"/>
  <c r="K67" i="1" s="1"/>
  <c r="T67" i="1"/>
  <c r="I63" i="1"/>
  <c r="J63" i="1" s="1"/>
  <c r="T63" i="1"/>
  <c r="I59" i="1"/>
  <c r="J59" i="1" s="1"/>
  <c r="K59" i="1" s="1"/>
  <c r="T59" i="1"/>
  <c r="I55" i="1"/>
  <c r="J55" i="1" s="1"/>
  <c r="T55" i="1"/>
  <c r="I51" i="1"/>
  <c r="J51" i="1" s="1"/>
  <c r="L51" i="1" s="1"/>
  <c r="M51" i="1" s="1"/>
  <c r="T51" i="1"/>
  <c r="I47" i="1"/>
  <c r="J47" i="1" s="1"/>
  <c r="T47" i="1"/>
  <c r="I43" i="1"/>
  <c r="J43" i="1" s="1"/>
  <c r="K43" i="1" s="1"/>
  <c r="T43" i="1"/>
  <c r="I39" i="1"/>
  <c r="J39" i="1" s="1"/>
  <c r="T39" i="1"/>
  <c r="I35" i="1"/>
  <c r="J35" i="1" s="1"/>
  <c r="K35" i="1" s="1"/>
  <c r="T35" i="1"/>
  <c r="I31" i="1"/>
  <c r="J31" i="1" s="1"/>
  <c r="T31" i="1"/>
  <c r="T401" i="1"/>
  <c r="T397" i="1"/>
  <c r="T393" i="1"/>
  <c r="T389" i="1"/>
  <c r="T385" i="1"/>
  <c r="T381" i="1"/>
  <c r="T377" i="1"/>
  <c r="T373" i="1"/>
  <c r="T369" i="1"/>
  <c r="T365" i="1"/>
  <c r="T361" i="1"/>
  <c r="T357" i="1"/>
  <c r="T353" i="1"/>
  <c r="T349" i="1"/>
  <c r="T342" i="1"/>
  <c r="S341" i="1"/>
  <c r="T334" i="1"/>
  <c r="S333" i="1"/>
  <c r="T330" i="1"/>
  <c r="T280" i="1"/>
  <c r="T278" i="1"/>
  <c r="T272" i="1"/>
  <c r="T270" i="1"/>
  <c r="T264" i="1"/>
  <c r="T262" i="1"/>
  <c r="T256" i="1"/>
  <c r="T254" i="1"/>
  <c r="T248" i="1"/>
  <c r="T246" i="1"/>
  <c r="T240" i="1"/>
  <c r="T238" i="1"/>
  <c r="T232" i="1"/>
  <c r="T230" i="1"/>
  <c r="T224" i="1"/>
  <c r="T222" i="1"/>
  <c r="T216" i="1"/>
  <c r="T214" i="1"/>
  <c r="T206" i="1"/>
  <c r="T198" i="1"/>
  <c r="T190" i="1"/>
  <c r="T182" i="1"/>
  <c r="T174" i="1"/>
  <c r="T98" i="1"/>
  <c r="I16" i="1"/>
  <c r="J16" i="1" s="1"/>
  <c r="K16" i="1" s="1"/>
  <c r="I8" i="1"/>
  <c r="J8" i="1" s="1"/>
  <c r="L8" i="1" s="1"/>
  <c r="M8" i="1" s="1"/>
  <c r="I323" i="1"/>
  <c r="J323" i="1" s="1"/>
  <c r="L323" i="1" s="1"/>
  <c r="M323" i="1" s="1"/>
  <c r="T323" i="1"/>
  <c r="I311" i="1"/>
  <c r="J311" i="1" s="1"/>
  <c r="K311" i="1" s="1"/>
  <c r="T311" i="1"/>
  <c r="I299" i="1"/>
  <c r="J299" i="1" s="1"/>
  <c r="L299" i="1" s="1"/>
  <c r="M299" i="1" s="1"/>
  <c r="T299" i="1"/>
  <c r="I287" i="1"/>
  <c r="J287" i="1" s="1"/>
  <c r="L287" i="1" s="1"/>
  <c r="M287" i="1" s="1"/>
  <c r="T287" i="1"/>
  <c r="I275" i="1"/>
  <c r="J275" i="1" s="1"/>
  <c r="K275" i="1" s="1"/>
  <c r="T275" i="1"/>
  <c r="I259" i="1"/>
  <c r="J259" i="1" s="1"/>
  <c r="L259" i="1" s="1"/>
  <c r="M259" i="1" s="1"/>
  <c r="T259" i="1"/>
  <c r="I247" i="1"/>
  <c r="J247" i="1" s="1"/>
  <c r="L247" i="1" s="1"/>
  <c r="M247" i="1" s="1"/>
  <c r="T247" i="1"/>
  <c r="I235" i="1"/>
  <c r="J235" i="1" s="1"/>
  <c r="K235" i="1" s="1"/>
  <c r="T235" i="1"/>
  <c r="I223" i="1"/>
  <c r="J223" i="1" s="1"/>
  <c r="K223" i="1" s="1"/>
  <c r="T223" i="1"/>
  <c r="I211" i="1"/>
  <c r="J211" i="1" s="1"/>
  <c r="K211" i="1" s="1"/>
  <c r="T211" i="1"/>
  <c r="I199" i="1"/>
  <c r="J199" i="1" s="1"/>
  <c r="L199" i="1" s="1"/>
  <c r="M199" i="1" s="1"/>
  <c r="T199" i="1"/>
  <c r="I187" i="1"/>
  <c r="J187" i="1" s="1"/>
  <c r="L187" i="1" s="1"/>
  <c r="M187" i="1" s="1"/>
  <c r="T187" i="1"/>
  <c r="I176" i="1"/>
  <c r="J176" i="1" s="1"/>
  <c r="L176" i="1" s="1"/>
  <c r="M176" i="1" s="1"/>
  <c r="T176" i="1"/>
  <c r="I164" i="1"/>
  <c r="J164" i="1" s="1"/>
  <c r="L164" i="1" s="1"/>
  <c r="M164" i="1" s="1"/>
  <c r="T164" i="1"/>
  <c r="I156" i="1"/>
  <c r="J156" i="1" s="1"/>
  <c r="L156" i="1" s="1"/>
  <c r="M156" i="1" s="1"/>
  <c r="T156" i="1"/>
  <c r="I144" i="1"/>
  <c r="J144" i="1" s="1"/>
  <c r="K144" i="1" s="1"/>
  <c r="I136" i="1"/>
  <c r="J136" i="1" s="1"/>
  <c r="L136" i="1" s="1"/>
  <c r="M136" i="1" s="1"/>
  <c r="I120" i="1"/>
  <c r="J120" i="1" s="1"/>
  <c r="L120" i="1" s="1"/>
  <c r="M120" i="1" s="1"/>
  <c r="I108" i="1"/>
  <c r="J108" i="1" s="1"/>
  <c r="L108" i="1" s="1"/>
  <c r="M108" i="1" s="1"/>
  <c r="T108" i="1"/>
  <c r="I100" i="1"/>
  <c r="J100" i="1" s="1"/>
  <c r="L100" i="1" s="1"/>
  <c r="M100" i="1" s="1"/>
  <c r="T100" i="1"/>
  <c r="I88" i="1"/>
  <c r="J88" i="1" s="1"/>
  <c r="L88" i="1" s="1"/>
  <c r="M88" i="1" s="1"/>
  <c r="I80" i="1"/>
  <c r="J80" i="1" s="1"/>
  <c r="K80" i="1" s="1"/>
  <c r="I68" i="1"/>
  <c r="J68" i="1" s="1"/>
  <c r="L68" i="1" s="1"/>
  <c r="M68" i="1" s="1"/>
  <c r="T68" i="1"/>
  <c r="I60" i="1"/>
  <c r="J60" i="1" s="1"/>
  <c r="L60" i="1" s="1"/>
  <c r="M60" i="1" s="1"/>
  <c r="T60" i="1"/>
  <c r="I48" i="1"/>
  <c r="J48" i="1" s="1"/>
  <c r="L48" i="1" s="1"/>
  <c r="M48" i="1" s="1"/>
  <c r="I40" i="1"/>
  <c r="J40" i="1" s="1"/>
  <c r="L40" i="1" s="1"/>
  <c r="M40" i="1" s="1"/>
  <c r="I28" i="1"/>
  <c r="J28" i="1" s="1"/>
  <c r="L28" i="1" s="1"/>
  <c r="M28" i="1" s="1"/>
  <c r="T28" i="1"/>
  <c r="T394" i="1"/>
  <c r="T382" i="1"/>
  <c r="T378" i="1"/>
  <c r="T370" i="1"/>
  <c r="T362" i="1"/>
  <c r="T354" i="1"/>
  <c r="I22" i="1"/>
  <c r="J22" i="1" s="1"/>
  <c r="K22" i="1" s="1"/>
  <c r="T22" i="1"/>
  <c r="I18" i="1"/>
  <c r="J18" i="1" s="1"/>
  <c r="L18" i="1" s="1"/>
  <c r="M18" i="1" s="1"/>
  <c r="T18" i="1"/>
  <c r="I14" i="1"/>
  <c r="J14" i="1" s="1"/>
  <c r="K14" i="1" s="1"/>
  <c r="T14" i="1"/>
  <c r="I10" i="1"/>
  <c r="J10" i="1" s="1"/>
  <c r="K10" i="1" s="1"/>
  <c r="T10" i="1"/>
  <c r="I6" i="1"/>
  <c r="J6" i="1" s="1"/>
  <c r="L6" i="1" s="1"/>
  <c r="M6" i="1" s="1"/>
  <c r="T6" i="1"/>
  <c r="I348" i="1"/>
  <c r="J348" i="1" s="1"/>
  <c r="K348" i="1" s="1"/>
  <c r="T348" i="1"/>
  <c r="I344" i="1"/>
  <c r="J344" i="1" s="1"/>
  <c r="K344" i="1" s="1"/>
  <c r="T344" i="1"/>
  <c r="I281" i="1"/>
  <c r="J281" i="1" s="1"/>
  <c r="K281" i="1" s="1"/>
  <c r="T281" i="1"/>
  <c r="I277" i="1"/>
  <c r="J277" i="1" s="1"/>
  <c r="K277" i="1" s="1"/>
  <c r="T277" i="1"/>
  <c r="I273" i="1"/>
  <c r="J273" i="1" s="1"/>
  <c r="K273" i="1" s="1"/>
  <c r="T273" i="1"/>
  <c r="I269" i="1"/>
  <c r="J269" i="1" s="1"/>
  <c r="K269" i="1" s="1"/>
  <c r="T269" i="1"/>
  <c r="I265" i="1"/>
  <c r="J265" i="1" s="1"/>
  <c r="K265" i="1" s="1"/>
  <c r="T265" i="1"/>
  <c r="I261" i="1"/>
  <c r="J261" i="1" s="1"/>
  <c r="K261" i="1" s="1"/>
  <c r="I257" i="1"/>
  <c r="J257" i="1" s="1"/>
  <c r="K257" i="1" s="1"/>
  <c r="T257" i="1"/>
  <c r="I253" i="1"/>
  <c r="J253" i="1" s="1"/>
  <c r="K253" i="1" s="1"/>
  <c r="T253" i="1"/>
  <c r="I249" i="1"/>
  <c r="J249" i="1" s="1"/>
  <c r="K249" i="1" s="1"/>
  <c r="T249" i="1"/>
  <c r="I245" i="1"/>
  <c r="J245" i="1" s="1"/>
  <c r="K245" i="1" s="1"/>
  <c r="T245" i="1"/>
  <c r="I241" i="1"/>
  <c r="J241" i="1" s="1"/>
  <c r="K241" i="1" s="1"/>
  <c r="T241" i="1"/>
  <c r="I237" i="1"/>
  <c r="J237" i="1" s="1"/>
  <c r="L237" i="1" s="1"/>
  <c r="M237" i="1" s="1"/>
  <c r="T237" i="1"/>
  <c r="I233" i="1"/>
  <c r="J233" i="1" s="1"/>
  <c r="K233" i="1" s="1"/>
  <c r="T233" i="1"/>
  <c r="I229" i="1"/>
  <c r="J229" i="1" s="1"/>
  <c r="K229" i="1" s="1"/>
  <c r="T229" i="1"/>
  <c r="I225" i="1"/>
  <c r="J225" i="1" s="1"/>
  <c r="L225" i="1" s="1"/>
  <c r="M225" i="1" s="1"/>
  <c r="T225" i="1"/>
  <c r="I221" i="1"/>
  <c r="J221" i="1" s="1"/>
  <c r="K221" i="1" s="1"/>
  <c r="T221" i="1"/>
  <c r="I217" i="1"/>
  <c r="J217" i="1" s="1"/>
  <c r="K217" i="1" s="1"/>
  <c r="T217" i="1"/>
  <c r="I213" i="1"/>
  <c r="J213" i="1" s="1"/>
  <c r="K213" i="1" s="1"/>
  <c r="T213" i="1"/>
  <c r="I209" i="1"/>
  <c r="J209" i="1" s="1"/>
  <c r="K209" i="1" s="1"/>
  <c r="T209" i="1"/>
  <c r="I205" i="1"/>
  <c r="J205" i="1" s="1"/>
  <c r="K205" i="1" s="1"/>
  <c r="T205" i="1"/>
  <c r="I201" i="1"/>
  <c r="J201" i="1" s="1"/>
  <c r="L201" i="1" s="1"/>
  <c r="M201" i="1" s="1"/>
  <c r="T201" i="1"/>
  <c r="I197" i="1"/>
  <c r="J197" i="1" s="1"/>
  <c r="K197" i="1" s="1"/>
  <c r="T197" i="1"/>
  <c r="I193" i="1"/>
  <c r="J193" i="1" s="1"/>
  <c r="K193" i="1" s="1"/>
  <c r="T193" i="1"/>
  <c r="I189" i="1"/>
  <c r="J189" i="1" s="1"/>
  <c r="K189" i="1" s="1"/>
  <c r="T189" i="1"/>
  <c r="I185" i="1"/>
  <c r="J185" i="1" s="1"/>
  <c r="L185" i="1" s="1"/>
  <c r="M185" i="1" s="1"/>
  <c r="T185" i="1"/>
  <c r="I181" i="1"/>
  <c r="J181" i="1" s="1"/>
  <c r="L181" i="1" s="1"/>
  <c r="M181" i="1" s="1"/>
  <c r="I170" i="1"/>
  <c r="J170" i="1" s="1"/>
  <c r="L170" i="1" s="1"/>
  <c r="M170" i="1" s="1"/>
  <c r="I166" i="1"/>
  <c r="J166" i="1" s="1"/>
  <c r="L166" i="1" s="1"/>
  <c r="M166" i="1" s="1"/>
  <c r="I158" i="1"/>
  <c r="J158" i="1" s="1"/>
  <c r="K158" i="1" s="1"/>
  <c r="T158" i="1"/>
  <c r="I154" i="1"/>
  <c r="J154" i="1" s="1"/>
  <c r="T154" i="1"/>
  <c r="I150" i="1"/>
  <c r="J150" i="1" s="1"/>
  <c r="L150" i="1" s="1"/>
  <c r="M150" i="1" s="1"/>
  <c r="T150" i="1"/>
  <c r="I146" i="1"/>
  <c r="J146" i="1" s="1"/>
  <c r="K146" i="1" s="1"/>
  <c r="T146" i="1"/>
  <c r="I142" i="1"/>
  <c r="J142" i="1" s="1"/>
  <c r="L142" i="1" s="1"/>
  <c r="M142" i="1" s="1"/>
  <c r="T142" i="1"/>
  <c r="I138" i="1"/>
  <c r="J138" i="1" s="1"/>
  <c r="T138" i="1"/>
  <c r="I134" i="1"/>
  <c r="J134" i="1" s="1"/>
  <c r="L134" i="1" s="1"/>
  <c r="M134" i="1" s="1"/>
  <c r="T134" i="1"/>
  <c r="I126" i="1"/>
  <c r="J126" i="1" s="1"/>
  <c r="L126" i="1" s="1"/>
  <c r="M126" i="1" s="1"/>
  <c r="T126" i="1"/>
  <c r="I122" i="1"/>
  <c r="J122" i="1" s="1"/>
  <c r="L122" i="1" s="1"/>
  <c r="M122" i="1" s="1"/>
  <c r="T122" i="1"/>
  <c r="I118" i="1"/>
  <c r="J118" i="1" s="1"/>
  <c r="L118" i="1" s="1"/>
  <c r="M118" i="1" s="1"/>
  <c r="T118" i="1"/>
  <c r="I114" i="1"/>
  <c r="J114" i="1" s="1"/>
  <c r="L114" i="1" s="1"/>
  <c r="M114" i="1" s="1"/>
  <c r="T114" i="1"/>
  <c r="I110" i="1"/>
  <c r="J110" i="1" s="1"/>
  <c r="L110" i="1" s="1"/>
  <c r="M110" i="1" s="1"/>
  <c r="T110" i="1"/>
  <c r="I106" i="1"/>
  <c r="J106" i="1" s="1"/>
  <c r="L106" i="1" s="1"/>
  <c r="M106" i="1" s="1"/>
  <c r="T106" i="1"/>
  <c r="I102" i="1"/>
  <c r="J102" i="1" s="1"/>
  <c r="L102" i="1" s="1"/>
  <c r="M102" i="1" s="1"/>
  <c r="T102" i="1"/>
  <c r="I94" i="1"/>
  <c r="J94" i="1" s="1"/>
  <c r="L94" i="1" s="1"/>
  <c r="M94" i="1" s="1"/>
  <c r="T94" i="1"/>
  <c r="I90" i="1"/>
  <c r="J90" i="1" s="1"/>
  <c r="T90" i="1"/>
  <c r="I86" i="1"/>
  <c r="J86" i="1" s="1"/>
  <c r="L86" i="1" s="1"/>
  <c r="M86" i="1" s="1"/>
  <c r="T86" i="1"/>
  <c r="I82" i="1"/>
  <c r="J82" i="1" s="1"/>
  <c r="K82" i="1" s="1"/>
  <c r="T82" i="1"/>
  <c r="I78" i="1"/>
  <c r="J78" i="1" s="1"/>
  <c r="K78" i="1" s="1"/>
  <c r="T78" i="1"/>
  <c r="I74" i="1"/>
  <c r="J74" i="1" s="1"/>
  <c r="K74" i="1" s="1"/>
  <c r="T74" i="1"/>
  <c r="I70" i="1"/>
  <c r="J70" i="1" s="1"/>
  <c r="K70" i="1" s="1"/>
  <c r="T70" i="1"/>
  <c r="I62" i="1"/>
  <c r="J62" i="1" s="1"/>
  <c r="T62" i="1"/>
  <c r="I58" i="1"/>
  <c r="J58" i="1" s="1"/>
  <c r="K58" i="1" s="1"/>
  <c r="T58" i="1"/>
  <c r="I54" i="1"/>
  <c r="J54" i="1" s="1"/>
  <c r="L54" i="1" s="1"/>
  <c r="M54" i="1" s="1"/>
  <c r="T54" i="1"/>
  <c r="I50" i="1"/>
  <c r="J50" i="1" s="1"/>
  <c r="L50" i="1" s="1"/>
  <c r="M50" i="1" s="1"/>
  <c r="T50" i="1"/>
  <c r="I46" i="1"/>
  <c r="J46" i="1" s="1"/>
  <c r="L46" i="1" s="1"/>
  <c r="M46" i="1" s="1"/>
  <c r="T46" i="1"/>
  <c r="I42" i="1"/>
  <c r="J42" i="1" s="1"/>
  <c r="L42" i="1" s="1"/>
  <c r="M42" i="1" s="1"/>
  <c r="T42" i="1"/>
  <c r="I38" i="1"/>
  <c r="J38" i="1" s="1"/>
  <c r="L38" i="1" s="1"/>
  <c r="M38" i="1" s="1"/>
  <c r="T38" i="1"/>
  <c r="I30" i="1"/>
  <c r="J30" i="1" s="1"/>
  <c r="L30" i="1" s="1"/>
  <c r="M30" i="1" s="1"/>
  <c r="T30" i="1"/>
  <c r="T400" i="1"/>
  <c r="T396" i="1"/>
  <c r="T392" i="1"/>
  <c r="T388" i="1"/>
  <c r="T384" i="1"/>
  <c r="T380" i="1"/>
  <c r="T376" i="1"/>
  <c r="T372" i="1"/>
  <c r="T368" i="1"/>
  <c r="T364" i="1"/>
  <c r="T360" i="1"/>
  <c r="T356" i="1"/>
  <c r="T352" i="1"/>
  <c r="T347" i="1"/>
  <c r="T341" i="1"/>
  <c r="T339" i="1"/>
  <c r="T333" i="1"/>
  <c r="T329" i="1"/>
  <c r="T321" i="1"/>
  <c r="T313" i="1"/>
  <c r="T305" i="1"/>
  <c r="T297" i="1"/>
  <c r="T289" i="1"/>
  <c r="T66" i="1"/>
  <c r="I20" i="1"/>
  <c r="J20" i="1" s="1"/>
  <c r="T20" i="1"/>
  <c r="I4" i="1"/>
  <c r="J4" i="1" s="1"/>
  <c r="K4" i="1" s="1"/>
  <c r="T4" i="1"/>
  <c r="I331" i="1"/>
  <c r="J331" i="1" s="1"/>
  <c r="T331" i="1"/>
  <c r="I319" i="1"/>
  <c r="J319" i="1" s="1"/>
  <c r="L319" i="1" s="1"/>
  <c r="M319" i="1" s="1"/>
  <c r="T319" i="1"/>
  <c r="I307" i="1"/>
  <c r="J307" i="1" s="1"/>
  <c r="T307" i="1"/>
  <c r="I295" i="1"/>
  <c r="J295" i="1" s="1"/>
  <c r="K295" i="1" s="1"/>
  <c r="T295" i="1"/>
  <c r="I279" i="1"/>
  <c r="J279" i="1" s="1"/>
  <c r="T279" i="1"/>
  <c r="I267" i="1"/>
  <c r="J267" i="1" s="1"/>
  <c r="L267" i="1" s="1"/>
  <c r="M267" i="1" s="1"/>
  <c r="T267" i="1"/>
  <c r="I255" i="1"/>
  <c r="J255" i="1" s="1"/>
  <c r="T255" i="1"/>
  <c r="I243" i="1"/>
  <c r="J243" i="1" s="1"/>
  <c r="K243" i="1" s="1"/>
  <c r="T243" i="1"/>
  <c r="I231" i="1"/>
  <c r="J231" i="1" s="1"/>
  <c r="T231" i="1"/>
  <c r="I219" i="1"/>
  <c r="J219" i="1" s="1"/>
  <c r="L219" i="1" s="1"/>
  <c r="M219" i="1" s="1"/>
  <c r="T219" i="1"/>
  <c r="I207" i="1"/>
  <c r="J207" i="1" s="1"/>
  <c r="K207" i="1" s="1"/>
  <c r="T207" i="1"/>
  <c r="I195" i="1"/>
  <c r="J195" i="1" s="1"/>
  <c r="L195" i="1" s="1"/>
  <c r="M195" i="1" s="1"/>
  <c r="T195" i="1"/>
  <c r="I180" i="1"/>
  <c r="J180" i="1" s="1"/>
  <c r="L180" i="1" s="1"/>
  <c r="M180" i="1" s="1"/>
  <c r="T180" i="1"/>
  <c r="I168" i="1"/>
  <c r="J168" i="1" s="1"/>
  <c r="L168" i="1" s="1"/>
  <c r="M168" i="1" s="1"/>
  <c r="I148" i="1"/>
  <c r="J148" i="1" s="1"/>
  <c r="L148" i="1" s="1"/>
  <c r="M148" i="1" s="1"/>
  <c r="T148" i="1"/>
  <c r="I128" i="1"/>
  <c r="J128" i="1" s="1"/>
  <c r="L128" i="1" s="1"/>
  <c r="M128" i="1" s="1"/>
  <c r="I112" i="1"/>
  <c r="J112" i="1" s="1"/>
  <c r="L112" i="1" s="1"/>
  <c r="M112" i="1" s="1"/>
  <c r="T112" i="1"/>
  <c r="I92" i="1"/>
  <c r="J92" i="1" s="1"/>
  <c r="L92" i="1" s="1"/>
  <c r="M92" i="1" s="1"/>
  <c r="T92" i="1"/>
  <c r="I72" i="1"/>
  <c r="J72" i="1" s="1"/>
  <c r="K72" i="1" s="1"/>
  <c r="I36" i="1"/>
  <c r="J36" i="1" s="1"/>
  <c r="L36" i="1" s="1"/>
  <c r="M36" i="1" s="1"/>
  <c r="T36" i="1"/>
  <c r="T390" i="1"/>
  <c r="T386" i="1"/>
  <c r="T358" i="1"/>
  <c r="I25" i="1"/>
  <c r="J25" i="1" s="1"/>
  <c r="T25" i="1"/>
  <c r="I21" i="1"/>
  <c r="J21" i="1" s="1"/>
  <c r="K21" i="1" s="1"/>
  <c r="T21" i="1"/>
  <c r="I17" i="1"/>
  <c r="J17" i="1" s="1"/>
  <c r="T17" i="1"/>
  <c r="I13" i="1"/>
  <c r="J13" i="1" s="1"/>
  <c r="L13" i="1" s="1"/>
  <c r="M13" i="1" s="1"/>
  <c r="T13" i="1"/>
  <c r="I9" i="1"/>
  <c r="J9" i="1" s="1"/>
  <c r="T9" i="1"/>
  <c r="I5" i="1"/>
  <c r="J5" i="1" s="1"/>
  <c r="L5" i="1" s="1"/>
  <c r="M5" i="1" s="1"/>
  <c r="T5" i="1"/>
  <c r="I340" i="1"/>
  <c r="J340" i="1" s="1"/>
  <c r="K340" i="1" s="1"/>
  <c r="T340" i="1"/>
  <c r="I336" i="1"/>
  <c r="J336" i="1" s="1"/>
  <c r="K336" i="1" s="1"/>
  <c r="T336" i="1"/>
  <c r="I332" i="1"/>
  <c r="J332" i="1" s="1"/>
  <c r="K332" i="1" s="1"/>
  <c r="T332" i="1"/>
  <c r="I328" i="1"/>
  <c r="J328" i="1" s="1"/>
  <c r="K328" i="1" s="1"/>
  <c r="T328" i="1"/>
  <c r="I324" i="1"/>
  <c r="J324" i="1" s="1"/>
  <c r="K324" i="1" s="1"/>
  <c r="T324" i="1"/>
  <c r="I320" i="1"/>
  <c r="J320" i="1" s="1"/>
  <c r="K320" i="1" s="1"/>
  <c r="T320" i="1"/>
  <c r="I316" i="1"/>
  <c r="J316" i="1" s="1"/>
  <c r="K316" i="1" s="1"/>
  <c r="T316" i="1"/>
  <c r="I312" i="1"/>
  <c r="J312" i="1" s="1"/>
  <c r="K312" i="1" s="1"/>
  <c r="T312" i="1"/>
  <c r="I308" i="1"/>
  <c r="J308" i="1" s="1"/>
  <c r="K308" i="1" s="1"/>
  <c r="T308" i="1"/>
  <c r="I304" i="1"/>
  <c r="J304" i="1" s="1"/>
  <c r="K304" i="1" s="1"/>
  <c r="T304" i="1"/>
  <c r="I300" i="1"/>
  <c r="J300" i="1" s="1"/>
  <c r="K300" i="1" s="1"/>
  <c r="T300" i="1"/>
  <c r="I296" i="1"/>
  <c r="J296" i="1" s="1"/>
  <c r="K296" i="1" s="1"/>
  <c r="T296" i="1"/>
  <c r="I292" i="1"/>
  <c r="J292" i="1" s="1"/>
  <c r="K292" i="1" s="1"/>
  <c r="T292" i="1"/>
  <c r="I288" i="1"/>
  <c r="J288" i="1" s="1"/>
  <c r="K288" i="1" s="1"/>
  <c r="T288" i="1"/>
  <c r="I284" i="1"/>
  <c r="J284" i="1" s="1"/>
  <c r="K284" i="1" s="1"/>
  <c r="T284" i="1"/>
  <c r="I276" i="1"/>
  <c r="J276" i="1" s="1"/>
  <c r="K276" i="1" s="1"/>
  <c r="I268" i="1"/>
  <c r="J268" i="1" s="1"/>
  <c r="K268" i="1" s="1"/>
  <c r="I260" i="1"/>
  <c r="J260" i="1" s="1"/>
  <c r="K260" i="1" s="1"/>
  <c r="I252" i="1"/>
  <c r="J252" i="1" s="1"/>
  <c r="K252" i="1" s="1"/>
  <c r="I244" i="1"/>
  <c r="J244" i="1" s="1"/>
  <c r="K244" i="1" s="1"/>
  <c r="I236" i="1"/>
  <c r="J236" i="1" s="1"/>
  <c r="K236" i="1" s="1"/>
  <c r="I228" i="1"/>
  <c r="J228" i="1" s="1"/>
  <c r="K228" i="1" s="1"/>
  <c r="I220" i="1"/>
  <c r="J220" i="1" s="1"/>
  <c r="L220" i="1" s="1"/>
  <c r="M220" i="1" s="1"/>
  <c r="I212" i="1"/>
  <c r="J212" i="1" s="1"/>
  <c r="K212" i="1" s="1"/>
  <c r="T212" i="1"/>
  <c r="I208" i="1"/>
  <c r="J208" i="1" s="1"/>
  <c r="L208" i="1" s="1"/>
  <c r="M208" i="1" s="1"/>
  <c r="T208" i="1"/>
  <c r="I204" i="1"/>
  <c r="J204" i="1" s="1"/>
  <c r="K204" i="1" s="1"/>
  <c r="T204" i="1"/>
  <c r="I200" i="1"/>
  <c r="J200" i="1" s="1"/>
  <c r="T200" i="1"/>
  <c r="I196" i="1"/>
  <c r="J196" i="1" s="1"/>
  <c r="K196" i="1" s="1"/>
  <c r="T196" i="1"/>
  <c r="I192" i="1"/>
  <c r="J192" i="1" s="1"/>
  <c r="T192" i="1"/>
  <c r="I188" i="1"/>
  <c r="J188" i="1" s="1"/>
  <c r="K188" i="1" s="1"/>
  <c r="T188" i="1"/>
  <c r="I184" i="1"/>
  <c r="J184" i="1" s="1"/>
  <c r="T184" i="1"/>
  <c r="I177" i="1"/>
  <c r="J177" i="1" s="1"/>
  <c r="L177" i="1" s="1"/>
  <c r="M177" i="1" s="1"/>
  <c r="T177" i="1"/>
  <c r="I173" i="1"/>
  <c r="J173" i="1" s="1"/>
  <c r="L173" i="1" s="1"/>
  <c r="M173" i="1" s="1"/>
  <c r="T173" i="1"/>
  <c r="I169" i="1"/>
  <c r="J169" i="1" s="1"/>
  <c r="L169" i="1" s="1"/>
  <c r="M169" i="1" s="1"/>
  <c r="T169" i="1"/>
  <c r="I165" i="1"/>
  <c r="J165" i="1" s="1"/>
  <c r="L165" i="1" s="1"/>
  <c r="M165" i="1" s="1"/>
  <c r="T165" i="1"/>
  <c r="I161" i="1"/>
  <c r="J161" i="1" s="1"/>
  <c r="L161" i="1" s="1"/>
  <c r="M161" i="1" s="1"/>
  <c r="T161" i="1"/>
  <c r="I157" i="1"/>
  <c r="J157" i="1" s="1"/>
  <c r="T157" i="1"/>
  <c r="I153" i="1"/>
  <c r="J153" i="1" s="1"/>
  <c r="K153" i="1" s="1"/>
  <c r="T153" i="1"/>
  <c r="I149" i="1"/>
  <c r="J149" i="1" s="1"/>
  <c r="T149" i="1"/>
  <c r="I145" i="1"/>
  <c r="J145" i="1" s="1"/>
  <c r="K145" i="1" s="1"/>
  <c r="T145" i="1"/>
  <c r="I141" i="1"/>
  <c r="J141" i="1" s="1"/>
  <c r="T141" i="1"/>
  <c r="I137" i="1"/>
  <c r="J137" i="1" s="1"/>
  <c r="K137" i="1" s="1"/>
  <c r="T137" i="1"/>
  <c r="I133" i="1"/>
  <c r="J133" i="1" s="1"/>
  <c r="T133" i="1"/>
  <c r="I129" i="1"/>
  <c r="J129" i="1" s="1"/>
  <c r="K129" i="1" s="1"/>
  <c r="T129" i="1"/>
  <c r="I125" i="1"/>
  <c r="J125" i="1" s="1"/>
  <c r="T125" i="1"/>
  <c r="I121" i="1"/>
  <c r="J121" i="1" s="1"/>
  <c r="K121" i="1" s="1"/>
  <c r="I117" i="1"/>
  <c r="J117" i="1" s="1"/>
  <c r="K117" i="1" s="1"/>
  <c r="T117" i="1"/>
  <c r="I113" i="1"/>
  <c r="J113" i="1" s="1"/>
  <c r="K113" i="1" s="1"/>
  <c r="I109" i="1"/>
  <c r="J109" i="1" s="1"/>
  <c r="K109" i="1" s="1"/>
  <c r="T109" i="1"/>
  <c r="I105" i="1"/>
  <c r="J105" i="1" s="1"/>
  <c r="K105" i="1" s="1"/>
  <c r="I101" i="1"/>
  <c r="J101" i="1" s="1"/>
  <c r="K101" i="1" s="1"/>
  <c r="T101" i="1"/>
  <c r="I97" i="1"/>
  <c r="J97" i="1" s="1"/>
  <c r="K97" i="1" s="1"/>
  <c r="T97" i="1"/>
  <c r="I93" i="1"/>
  <c r="J93" i="1" s="1"/>
  <c r="L93" i="1" s="1"/>
  <c r="M93" i="1" s="1"/>
  <c r="T93" i="1"/>
  <c r="I89" i="1"/>
  <c r="J89" i="1" s="1"/>
  <c r="K89" i="1" s="1"/>
  <c r="T89" i="1"/>
  <c r="I85" i="1"/>
  <c r="J85" i="1" s="1"/>
  <c r="K85" i="1" s="1"/>
  <c r="T85" i="1"/>
  <c r="I81" i="1"/>
  <c r="J81" i="1" s="1"/>
  <c r="K81" i="1" s="1"/>
  <c r="T81" i="1"/>
  <c r="I77" i="1"/>
  <c r="J77" i="1" s="1"/>
  <c r="K77" i="1" s="1"/>
  <c r="T77" i="1"/>
  <c r="I73" i="1"/>
  <c r="J73" i="1" s="1"/>
  <c r="K73" i="1" s="1"/>
  <c r="T73" i="1"/>
  <c r="I69" i="1"/>
  <c r="J69" i="1" s="1"/>
  <c r="K69" i="1" s="1"/>
  <c r="T69" i="1"/>
  <c r="I65" i="1"/>
  <c r="J65" i="1" s="1"/>
  <c r="K65" i="1" s="1"/>
  <c r="T65" i="1"/>
  <c r="I61" i="1"/>
  <c r="J61" i="1" s="1"/>
  <c r="K61" i="1" s="1"/>
  <c r="T61" i="1"/>
  <c r="I57" i="1"/>
  <c r="J57" i="1" s="1"/>
  <c r="K57" i="1" s="1"/>
  <c r="T57" i="1"/>
  <c r="I53" i="1"/>
  <c r="J53" i="1" s="1"/>
  <c r="L53" i="1" s="1"/>
  <c r="M53" i="1" s="1"/>
  <c r="T53" i="1"/>
  <c r="I49" i="1"/>
  <c r="J49" i="1" s="1"/>
  <c r="K49" i="1" s="1"/>
  <c r="T49" i="1"/>
  <c r="I45" i="1"/>
  <c r="J45" i="1" s="1"/>
  <c r="K45" i="1" s="1"/>
  <c r="T45" i="1"/>
  <c r="I41" i="1"/>
  <c r="J41" i="1" s="1"/>
  <c r="L41" i="1" s="1"/>
  <c r="M41" i="1" s="1"/>
  <c r="T41" i="1"/>
  <c r="I37" i="1"/>
  <c r="J37" i="1" s="1"/>
  <c r="L37" i="1" s="1"/>
  <c r="M37" i="1" s="1"/>
  <c r="T37" i="1"/>
  <c r="I33" i="1"/>
  <c r="J33" i="1" s="1"/>
  <c r="K33" i="1" s="1"/>
  <c r="T33" i="1"/>
  <c r="I29" i="1"/>
  <c r="J29" i="1" s="1"/>
  <c r="K29" i="1" s="1"/>
  <c r="T29" i="1"/>
  <c r="T399" i="1"/>
  <c r="T395" i="1"/>
  <c r="T391" i="1"/>
  <c r="T387" i="1"/>
  <c r="T383" i="1"/>
  <c r="T379" i="1"/>
  <c r="T375" i="1"/>
  <c r="T371" i="1"/>
  <c r="T367" i="1"/>
  <c r="T363" i="1"/>
  <c r="T359" i="1"/>
  <c r="T355" i="1"/>
  <c r="T351" i="1"/>
  <c r="T346" i="1"/>
  <c r="S345" i="1"/>
  <c r="T345" i="1" s="1"/>
  <c r="T338" i="1"/>
  <c r="S337" i="1"/>
  <c r="T337" i="1" s="1"/>
  <c r="S261" i="1"/>
  <c r="T261" i="1" s="1"/>
  <c r="T210" i="1"/>
  <c r="T202" i="1"/>
  <c r="T194" i="1"/>
  <c r="T186" i="1"/>
  <c r="T178" i="1"/>
  <c r="T162" i="1"/>
  <c r="T34" i="1"/>
  <c r="S276" i="1"/>
  <c r="T276" i="1" s="1"/>
  <c r="S268" i="1"/>
  <c r="T268" i="1" s="1"/>
  <c r="S260" i="1"/>
  <c r="T260" i="1" s="1"/>
  <c r="S252" i="1"/>
  <c r="T252" i="1" s="1"/>
  <c r="S244" i="1"/>
  <c r="T244" i="1" s="1"/>
  <c r="S236" i="1"/>
  <c r="T236" i="1" s="1"/>
  <c r="S228" i="1"/>
  <c r="T228" i="1" s="1"/>
  <c r="S220" i="1"/>
  <c r="T220" i="1" s="1"/>
  <c r="S171" i="1"/>
  <c r="T171" i="1" s="1"/>
  <c r="S170" i="1"/>
  <c r="T170" i="1" s="1"/>
  <c r="S168" i="1"/>
  <c r="T168" i="1" s="1"/>
  <c r="S166" i="1"/>
  <c r="T166" i="1" s="1"/>
  <c r="S160" i="1"/>
  <c r="T160" i="1" s="1"/>
  <c r="S152" i="1"/>
  <c r="S144" i="1"/>
  <c r="T144" i="1" s="1"/>
  <c r="S136" i="1"/>
  <c r="T136" i="1" s="1"/>
  <c r="S128" i="1"/>
  <c r="T128" i="1" s="1"/>
  <c r="S120" i="1"/>
  <c r="T120" i="1" s="1"/>
  <c r="S112" i="1"/>
  <c r="S104" i="1"/>
  <c r="T104" i="1" s="1"/>
  <c r="S96" i="1"/>
  <c r="S88" i="1"/>
  <c r="T88" i="1" s="1"/>
  <c r="S80" i="1"/>
  <c r="T80" i="1" s="1"/>
  <c r="S72" i="1"/>
  <c r="T72" i="1" s="1"/>
  <c r="S64" i="1"/>
  <c r="T64" i="1" s="1"/>
  <c r="S56" i="1"/>
  <c r="S48" i="1"/>
  <c r="T48" i="1" s="1"/>
  <c r="S40" i="1"/>
  <c r="T40" i="1" s="1"/>
  <c r="S32" i="1"/>
  <c r="T32" i="1" s="1"/>
  <c r="S24" i="1"/>
  <c r="T24" i="1" s="1"/>
  <c r="S16" i="1"/>
  <c r="T16" i="1" s="1"/>
  <c r="S8" i="1"/>
  <c r="T8" i="1" s="1"/>
  <c r="S121" i="1"/>
  <c r="T121" i="1" s="1"/>
  <c r="S113" i="1"/>
  <c r="T113" i="1" s="1"/>
  <c r="S105" i="1"/>
  <c r="T105" i="1" s="1"/>
  <c r="T2" i="1"/>
  <c r="V25" i="1" s="1"/>
  <c r="K246" i="1"/>
  <c r="K92" i="1"/>
  <c r="K262" i="1"/>
  <c r="L66" i="1"/>
  <c r="M66" i="1" s="1"/>
  <c r="K278" i="1"/>
  <c r="K116" i="1"/>
  <c r="K88" i="1"/>
  <c r="L82" i="1"/>
  <c r="M82" i="1" s="1"/>
  <c r="K240" i="1"/>
  <c r="L240" i="1"/>
  <c r="M240" i="1" s="1"/>
  <c r="K256" i="1"/>
  <c r="L256" i="1"/>
  <c r="M256" i="1" s="1"/>
  <c r="K272" i="1"/>
  <c r="L272" i="1"/>
  <c r="M272" i="1" s="1"/>
  <c r="L203" i="1"/>
  <c r="M203" i="1" s="1"/>
  <c r="K203" i="1"/>
  <c r="K154" i="1"/>
  <c r="L154" i="1"/>
  <c r="M154" i="1" s="1"/>
  <c r="K222" i="1"/>
  <c r="K164" i="1"/>
  <c r="L146" i="1"/>
  <c r="M146" i="1" s="1"/>
  <c r="K96" i="1"/>
  <c r="L397" i="1"/>
  <c r="M397" i="1" s="1"/>
  <c r="K397" i="1"/>
  <c r="K394" i="1"/>
  <c r="L394" i="1"/>
  <c r="M394" i="1" s="1"/>
  <c r="L381" i="1"/>
  <c r="M381" i="1" s="1"/>
  <c r="K381" i="1"/>
  <c r="K378" i="1"/>
  <c r="L378" i="1"/>
  <c r="M378" i="1" s="1"/>
  <c r="L365" i="1"/>
  <c r="M365" i="1" s="1"/>
  <c r="K365" i="1"/>
  <c r="K362" i="1"/>
  <c r="L362" i="1"/>
  <c r="M362" i="1" s="1"/>
  <c r="K354" i="1"/>
  <c r="L354" i="1"/>
  <c r="M354" i="1" s="1"/>
  <c r="K345" i="1"/>
  <c r="L345" i="1"/>
  <c r="M345" i="1" s="1"/>
  <c r="K339" i="1"/>
  <c r="L339" i="1"/>
  <c r="M339" i="1" s="1"/>
  <c r="K313" i="1"/>
  <c r="L313" i="1"/>
  <c r="M313" i="1" s="1"/>
  <c r="K307" i="1"/>
  <c r="L307" i="1"/>
  <c r="M307" i="1" s="1"/>
  <c r="K279" i="1"/>
  <c r="L279" i="1"/>
  <c r="M279" i="1" s="1"/>
  <c r="L399" i="1"/>
  <c r="M399" i="1" s="1"/>
  <c r="K399" i="1"/>
  <c r="K396" i="1"/>
  <c r="L396" i="1"/>
  <c r="M396" i="1" s="1"/>
  <c r="L391" i="1"/>
  <c r="M391" i="1" s="1"/>
  <c r="K391" i="1"/>
  <c r="K388" i="1"/>
  <c r="L388" i="1"/>
  <c r="M388" i="1" s="1"/>
  <c r="L383" i="1"/>
  <c r="M383" i="1" s="1"/>
  <c r="K383" i="1"/>
  <c r="K380" i="1"/>
  <c r="L380" i="1"/>
  <c r="M380" i="1" s="1"/>
  <c r="L375" i="1"/>
  <c r="M375" i="1" s="1"/>
  <c r="K375" i="1"/>
  <c r="K372" i="1"/>
  <c r="L372" i="1"/>
  <c r="M372" i="1" s="1"/>
  <c r="L367" i="1"/>
  <c r="M367" i="1" s="1"/>
  <c r="K367" i="1"/>
  <c r="K364" i="1"/>
  <c r="L364" i="1"/>
  <c r="M364" i="1" s="1"/>
  <c r="L359" i="1"/>
  <c r="M359" i="1" s="1"/>
  <c r="K359" i="1"/>
  <c r="K356" i="1"/>
  <c r="L356" i="1"/>
  <c r="M356" i="1" s="1"/>
  <c r="K351" i="1"/>
  <c r="L351" i="1"/>
  <c r="M351" i="1" s="1"/>
  <c r="K341" i="1"/>
  <c r="L341" i="1"/>
  <c r="M341" i="1" s="1"/>
  <c r="K338" i="1"/>
  <c r="L338" i="1"/>
  <c r="M338" i="1" s="1"/>
  <c r="K335" i="1"/>
  <c r="L335" i="1"/>
  <c r="M335" i="1" s="1"/>
  <c r="K325" i="1"/>
  <c r="L325" i="1"/>
  <c r="M325" i="1" s="1"/>
  <c r="K309" i="1"/>
  <c r="L309" i="1"/>
  <c r="M309" i="1" s="1"/>
  <c r="K306" i="1"/>
  <c r="K293" i="1"/>
  <c r="L293" i="1"/>
  <c r="M293" i="1" s="1"/>
  <c r="K287" i="1"/>
  <c r="K231" i="1"/>
  <c r="L231" i="1"/>
  <c r="M231" i="1" s="1"/>
  <c r="L389" i="1"/>
  <c r="M389" i="1" s="1"/>
  <c r="K389" i="1"/>
  <c r="K386" i="1"/>
  <c r="L386" i="1"/>
  <c r="M386" i="1" s="1"/>
  <c r="L373" i="1"/>
  <c r="M373" i="1" s="1"/>
  <c r="K373" i="1"/>
  <c r="K370" i="1"/>
  <c r="L370" i="1"/>
  <c r="M370" i="1" s="1"/>
  <c r="L357" i="1"/>
  <c r="M357" i="1" s="1"/>
  <c r="K357" i="1"/>
  <c r="K342" i="1"/>
  <c r="L342" i="1"/>
  <c r="M342" i="1" s="1"/>
  <c r="K329" i="1"/>
  <c r="L329" i="1"/>
  <c r="M329" i="1" s="1"/>
  <c r="K297" i="1"/>
  <c r="L297" i="1"/>
  <c r="M297" i="1" s="1"/>
  <c r="K291" i="1"/>
  <c r="L291" i="1"/>
  <c r="M291" i="1" s="1"/>
  <c r="L401" i="1"/>
  <c r="M401" i="1" s="1"/>
  <c r="K401" i="1"/>
  <c r="K398" i="1"/>
  <c r="L398" i="1"/>
  <c r="M398" i="1" s="1"/>
  <c r="L393" i="1"/>
  <c r="M393" i="1" s="1"/>
  <c r="K393" i="1"/>
  <c r="K390" i="1"/>
  <c r="L390" i="1"/>
  <c r="M390" i="1" s="1"/>
  <c r="L385" i="1"/>
  <c r="M385" i="1" s="1"/>
  <c r="K385" i="1"/>
  <c r="K382" i="1"/>
  <c r="L382" i="1"/>
  <c r="M382" i="1" s="1"/>
  <c r="L377" i="1"/>
  <c r="M377" i="1" s="1"/>
  <c r="K377" i="1"/>
  <c r="K374" i="1"/>
  <c r="L374" i="1"/>
  <c r="M374" i="1" s="1"/>
  <c r="L369" i="1"/>
  <c r="M369" i="1" s="1"/>
  <c r="K369" i="1"/>
  <c r="K366" i="1"/>
  <c r="L366" i="1"/>
  <c r="M366" i="1" s="1"/>
  <c r="L361" i="1"/>
  <c r="M361" i="1" s="1"/>
  <c r="K361" i="1"/>
  <c r="K358" i="1"/>
  <c r="L358" i="1"/>
  <c r="M358" i="1" s="1"/>
  <c r="L353" i="1"/>
  <c r="M353" i="1" s="1"/>
  <c r="K353" i="1"/>
  <c r="K350" i="1"/>
  <c r="L350" i="1"/>
  <c r="M350" i="1" s="1"/>
  <c r="K347" i="1"/>
  <c r="L347" i="1"/>
  <c r="M347" i="1" s="1"/>
  <c r="K337" i="1"/>
  <c r="L337" i="1"/>
  <c r="M337" i="1" s="1"/>
  <c r="K334" i="1"/>
  <c r="L334" i="1"/>
  <c r="M334" i="1" s="1"/>
  <c r="K331" i="1"/>
  <c r="L331" i="1"/>
  <c r="M331" i="1" s="1"/>
  <c r="K321" i="1"/>
  <c r="L321" i="1"/>
  <c r="M321" i="1" s="1"/>
  <c r="K315" i="1"/>
  <c r="L315" i="1"/>
  <c r="M315" i="1" s="1"/>
  <c r="K305" i="1"/>
  <c r="L305" i="1"/>
  <c r="M305" i="1" s="1"/>
  <c r="K289" i="1"/>
  <c r="L289" i="1"/>
  <c r="M289" i="1" s="1"/>
  <c r="L283" i="1"/>
  <c r="M283" i="1" s="1"/>
  <c r="K251" i="1"/>
  <c r="L251" i="1"/>
  <c r="M251" i="1" s="1"/>
  <c r="K400" i="1"/>
  <c r="L400" i="1"/>
  <c r="M400" i="1" s="1"/>
  <c r="L395" i="1"/>
  <c r="M395" i="1" s="1"/>
  <c r="K395" i="1"/>
  <c r="K392" i="1"/>
  <c r="L392" i="1"/>
  <c r="M392" i="1" s="1"/>
  <c r="L387" i="1"/>
  <c r="M387" i="1" s="1"/>
  <c r="K387" i="1"/>
  <c r="K384" i="1"/>
  <c r="L384" i="1"/>
  <c r="M384" i="1" s="1"/>
  <c r="L379" i="1"/>
  <c r="M379" i="1" s="1"/>
  <c r="K379" i="1"/>
  <c r="K376" i="1"/>
  <c r="L376" i="1"/>
  <c r="M376" i="1" s="1"/>
  <c r="L371" i="1"/>
  <c r="M371" i="1" s="1"/>
  <c r="K371" i="1"/>
  <c r="K368" i="1"/>
  <c r="L368" i="1"/>
  <c r="M368" i="1" s="1"/>
  <c r="L363" i="1"/>
  <c r="M363" i="1" s="1"/>
  <c r="K363" i="1"/>
  <c r="K360" i="1"/>
  <c r="L360" i="1"/>
  <c r="M360" i="1" s="1"/>
  <c r="L355" i="1"/>
  <c r="M355" i="1" s="1"/>
  <c r="K355" i="1"/>
  <c r="K349" i="1"/>
  <c r="L349" i="1"/>
  <c r="M349" i="1" s="1"/>
  <c r="K346" i="1"/>
  <c r="L346" i="1"/>
  <c r="M346" i="1" s="1"/>
  <c r="K343" i="1"/>
  <c r="L343" i="1"/>
  <c r="M343" i="1" s="1"/>
  <c r="K333" i="1"/>
  <c r="L333" i="1"/>
  <c r="M333" i="1" s="1"/>
  <c r="K330" i="1"/>
  <c r="L330" i="1"/>
  <c r="M330" i="1" s="1"/>
  <c r="L327" i="1"/>
  <c r="M327" i="1" s="1"/>
  <c r="K317" i="1"/>
  <c r="L317" i="1"/>
  <c r="M317" i="1" s="1"/>
  <c r="K314" i="1"/>
  <c r="K301" i="1"/>
  <c r="L301" i="1"/>
  <c r="M301" i="1" s="1"/>
  <c r="K285" i="1"/>
  <c r="L285" i="1"/>
  <c r="M285" i="1" s="1"/>
  <c r="K259" i="1"/>
  <c r="K282" i="1"/>
  <c r="L260" i="1"/>
  <c r="M260" i="1" s="1"/>
  <c r="L257" i="1"/>
  <c r="M257" i="1" s="1"/>
  <c r="L233" i="1"/>
  <c r="M233" i="1" s="1"/>
  <c r="K271" i="1"/>
  <c r="L271" i="1"/>
  <c r="M271" i="1" s="1"/>
  <c r="K239" i="1"/>
  <c r="K227" i="1"/>
  <c r="L227" i="1"/>
  <c r="M227" i="1" s="1"/>
  <c r="K202" i="1"/>
  <c r="L202" i="1"/>
  <c r="M202" i="1" s="1"/>
  <c r="L280" i="1"/>
  <c r="M280" i="1" s="1"/>
  <c r="K270" i="1"/>
  <c r="L264" i="1"/>
  <c r="M264" i="1" s="1"/>
  <c r="K254" i="1"/>
  <c r="L248" i="1"/>
  <c r="M248" i="1" s="1"/>
  <c r="K238" i="1"/>
  <c r="K225" i="1"/>
  <c r="K206" i="1"/>
  <c r="K255" i="1"/>
  <c r="L255" i="1"/>
  <c r="M255" i="1" s="1"/>
  <c r="K220" i="1"/>
  <c r="L352" i="1"/>
  <c r="M352" i="1" s="1"/>
  <c r="L348" i="1"/>
  <c r="M348" i="1" s="1"/>
  <c r="L340" i="1"/>
  <c r="M340" i="1" s="1"/>
  <c r="L332" i="1"/>
  <c r="M332" i="1" s="1"/>
  <c r="L324" i="1"/>
  <c r="M324" i="1" s="1"/>
  <c r="L316" i="1"/>
  <c r="M316" i="1" s="1"/>
  <c r="L308" i="1"/>
  <c r="M308" i="1" s="1"/>
  <c r="L300" i="1"/>
  <c r="M300" i="1" s="1"/>
  <c r="L292" i="1"/>
  <c r="M292" i="1" s="1"/>
  <c r="L284" i="1"/>
  <c r="M284" i="1" s="1"/>
  <c r="L252" i="1"/>
  <c r="M252" i="1" s="1"/>
  <c r="K232" i="1"/>
  <c r="L232" i="1"/>
  <c r="M232" i="1" s="1"/>
  <c r="K230" i="1"/>
  <c r="K214" i="1"/>
  <c r="L210" i="1"/>
  <c r="M210" i="1" s="1"/>
  <c r="K210" i="1"/>
  <c r="L200" i="1"/>
  <c r="M200" i="1" s="1"/>
  <c r="K200" i="1"/>
  <c r="L198" i="1"/>
  <c r="M198" i="1" s="1"/>
  <c r="K198" i="1"/>
  <c r="L194" i="1"/>
  <c r="M194" i="1" s="1"/>
  <c r="K194" i="1"/>
  <c r="L192" i="1"/>
  <c r="M192" i="1" s="1"/>
  <c r="K192" i="1"/>
  <c r="L190" i="1"/>
  <c r="M190" i="1" s="1"/>
  <c r="K190" i="1"/>
  <c r="L186" i="1"/>
  <c r="M186" i="1" s="1"/>
  <c r="K186" i="1"/>
  <c r="L184" i="1"/>
  <c r="M184" i="1" s="1"/>
  <c r="K184" i="1"/>
  <c r="K224" i="1"/>
  <c r="K216" i="1"/>
  <c r="K208" i="1"/>
  <c r="L207" i="1"/>
  <c r="M207" i="1" s="1"/>
  <c r="K201" i="1"/>
  <c r="L193" i="1"/>
  <c r="M193" i="1" s="1"/>
  <c r="K185" i="1"/>
  <c r="L183" i="1"/>
  <c r="M183" i="1" s="1"/>
  <c r="K183" i="1"/>
  <c r="L160" i="1"/>
  <c r="M160" i="1" s="1"/>
  <c r="K160" i="1"/>
  <c r="K149" i="1"/>
  <c r="L149" i="1"/>
  <c r="M149" i="1" s="1"/>
  <c r="L90" i="1"/>
  <c r="M90" i="1" s="1"/>
  <c r="K90" i="1"/>
  <c r="K157" i="1"/>
  <c r="L157" i="1"/>
  <c r="M157" i="1" s="1"/>
  <c r="K143" i="1"/>
  <c r="L143" i="1"/>
  <c r="M143" i="1" s="1"/>
  <c r="K141" i="1"/>
  <c r="L141" i="1"/>
  <c r="M141" i="1" s="1"/>
  <c r="L162" i="1"/>
  <c r="M162" i="1" s="1"/>
  <c r="L159" i="1"/>
  <c r="M159" i="1" s="1"/>
  <c r="L130" i="1"/>
  <c r="M130" i="1" s="1"/>
  <c r="K130" i="1"/>
  <c r="K125" i="1"/>
  <c r="L125" i="1"/>
  <c r="M125" i="1" s="1"/>
  <c r="L98" i="1"/>
  <c r="M98" i="1" s="1"/>
  <c r="K98" i="1"/>
  <c r="K93" i="1"/>
  <c r="K182" i="1"/>
  <c r="K180" i="1"/>
  <c r="K178" i="1"/>
  <c r="K174" i="1"/>
  <c r="K173" i="1"/>
  <c r="K170" i="1"/>
  <c r="K167" i="1"/>
  <c r="K165" i="1"/>
  <c r="K138" i="1"/>
  <c r="L138" i="1"/>
  <c r="M138" i="1" s="1"/>
  <c r="K133" i="1"/>
  <c r="L133" i="1"/>
  <c r="M133" i="1" s="1"/>
  <c r="L101" i="1"/>
  <c r="M101" i="1" s="1"/>
  <c r="K151" i="1"/>
  <c r="L151" i="1"/>
  <c r="M151" i="1" s="1"/>
  <c r="L77" i="1"/>
  <c r="M77" i="1" s="1"/>
  <c r="K126" i="1"/>
  <c r="K118" i="1"/>
  <c r="K110" i="1"/>
  <c r="K102" i="1"/>
  <c r="K76" i="1"/>
  <c r="L74" i="1"/>
  <c r="M74" i="1" s="1"/>
  <c r="K63" i="1"/>
  <c r="L63" i="1"/>
  <c r="M63" i="1" s="1"/>
  <c r="L34" i="1"/>
  <c r="M34" i="1" s="1"/>
  <c r="K34" i="1"/>
  <c r="L113" i="1"/>
  <c r="M113" i="1" s="1"/>
  <c r="K71" i="1"/>
  <c r="L71" i="1"/>
  <c r="M71" i="1" s="1"/>
  <c r="K135" i="1"/>
  <c r="L135" i="1"/>
  <c r="M135" i="1" s="1"/>
  <c r="K127" i="1"/>
  <c r="L127" i="1"/>
  <c r="M127" i="1" s="1"/>
  <c r="K119" i="1"/>
  <c r="L119" i="1"/>
  <c r="M119" i="1" s="1"/>
  <c r="K111" i="1"/>
  <c r="L111" i="1"/>
  <c r="M111" i="1" s="1"/>
  <c r="K103" i="1"/>
  <c r="L103" i="1"/>
  <c r="M103" i="1" s="1"/>
  <c r="K95" i="1"/>
  <c r="L95" i="1"/>
  <c r="M95" i="1" s="1"/>
  <c r="K87" i="1"/>
  <c r="L87" i="1"/>
  <c r="M87" i="1" s="1"/>
  <c r="K79" i="1"/>
  <c r="L79" i="1"/>
  <c r="M79" i="1" s="1"/>
  <c r="K62" i="1"/>
  <c r="L62" i="1"/>
  <c r="M62" i="1" s="1"/>
  <c r="K53" i="1"/>
  <c r="K37" i="1"/>
  <c r="K54" i="1"/>
  <c r="K46" i="1"/>
  <c r="K38" i="1"/>
  <c r="K60" i="1"/>
  <c r="K52" i="1"/>
  <c r="K55" i="1"/>
  <c r="L55" i="1"/>
  <c r="M55" i="1" s="1"/>
  <c r="K47" i="1"/>
  <c r="L47" i="1"/>
  <c r="M47" i="1" s="1"/>
  <c r="K39" i="1"/>
  <c r="L39" i="1"/>
  <c r="M39" i="1" s="1"/>
  <c r="K31" i="1"/>
  <c r="L31" i="1"/>
  <c r="M31" i="1" s="1"/>
  <c r="G381" i="1"/>
  <c r="E393" i="1"/>
  <c r="F393" i="1"/>
  <c r="E361" i="1"/>
  <c r="F361" i="1"/>
  <c r="E345" i="1"/>
  <c r="F345" i="1"/>
  <c r="E329" i="1"/>
  <c r="F329" i="1"/>
  <c r="E167" i="1"/>
  <c r="F167" i="1"/>
  <c r="D167" i="1"/>
  <c r="E135" i="1"/>
  <c r="F135" i="1"/>
  <c r="D135" i="1"/>
  <c r="E26" i="1"/>
  <c r="F26" i="1"/>
  <c r="D26" i="1"/>
  <c r="G26" i="1" s="1"/>
  <c r="I26" i="1" s="1"/>
  <c r="J26" i="1" s="1"/>
  <c r="K26" i="1" s="1"/>
  <c r="G400" i="1"/>
  <c r="D394" i="1"/>
  <c r="E394" i="1"/>
  <c r="G383" i="1"/>
  <c r="D378" i="1"/>
  <c r="G378" i="1" s="1"/>
  <c r="E378" i="1"/>
  <c r="E373" i="1"/>
  <c r="F373" i="1"/>
  <c r="G373" i="1" s="1"/>
  <c r="G368" i="1"/>
  <c r="E357" i="1"/>
  <c r="G357" i="1" s="1"/>
  <c r="F357" i="1"/>
  <c r="G352" i="1"/>
  <c r="D346" i="1"/>
  <c r="G346" i="1" s="1"/>
  <c r="E346" i="1"/>
  <c r="G335" i="1"/>
  <c r="E325" i="1"/>
  <c r="G325" i="1" s="1"/>
  <c r="F325" i="1"/>
  <c r="G291" i="1"/>
  <c r="G270" i="1"/>
  <c r="G267" i="1"/>
  <c r="G254" i="1"/>
  <c r="G251" i="1"/>
  <c r="G238" i="1"/>
  <c r="D235" i="1"/>
  <c r="G235" i="1" s="1"/>
  <c r="E235" i="1"/>
  <c r="F235" i="1"/>
  <c r="D229" i="1"/>
  <c r="E229" i="1"/>
  <c r="F229" i="1"/>
  <c r="E224" i="1"/>
  <c r="D224" i="1"/>
  <c r="F224" i="1"/>
  <c r="F219" i="1"/>
  <c r="D219" i="1"/>
  <c r="E219" i="1"/>
  <c r="D213" i="1"/>
  <c r="G213" i="1" s="1"/>
  <c r="E213" i="1"/>
  <c r="F213" i="1"/>
  <c r="E208" i="1"/>
  <c r="D208" i="1"/>
  <c r="G208" i="1" s="1"/>
  <c r="F208" i="1"/>
  <c r="F203" i="1"/>
  <c r="D203" i="1"/>
  <c r="E203" i="1"/>
  <c r="D197" i="1"/>
  <c r="E197" i="1"/>
  <c r="F197" i="1"/>
  <c r="E192" i="1"/>
  <c r="D192" i="1"/>
  <c r="F192" i="1"/>
  <c r="F187" i="1"/>
  <c r="D187" i="1"/>
  <c r="G187" i="1" s="1"/>
  <c r="E187" i="1"/>
  <c r="E171" i="1"/>
  <c r="F171" i="1"/>
  <c r="D171" i="1"/>
  <c r="G171" i="1" s="1"/>
  <c r="E155" i="1"/>
  <c r="F155" i="1"/>
  <c r="D155" i="1"/>
  <c r="G155" i="1" s="1"/>
  <c r="E139" i="1"/>
  <c r="F139" i="1"/>
  <c r="D139" i="1"/>
  <c r="E123" i="1"/>
  <c r="F123" i="1"/>
  <c r="D123" i="1"/>
  <c r="E90" i="1"/>
  <c r="F90" i="1"/>
  <c r="D90" i="1"/>
  <c r="G90" i="1" s="1"/>
  <c r="E401" i="1"/>
  <c r="F401" i="1"/>
  <c r="G396" i="1"/>
  <c r="G395" i="1"/>
  <c r="D390" i="1"/>
  <c r="E390" i="1"/>
  <c r="E385" i="1"/>
  <c r="G385" i="1" s="1"/>
  <c r="F385" i="1"/>
  <c r="G380" i="1"/>
  <c r="G379" i="1"/>
  <c r="D374" i="1"/>
  <c r="G374" i="1" s="1"/>
  <c r="E374" i="1"/>
  <c r="E369" i="1"/>
  <c r="F369" i="1"/>
  <c r="G364" i="1"/>
  <c r="G363" i="1"/>
  <c r="D358" i="1"/>
  <c r="E358" i="1"/>
  <c r="E353" i="1"/>
  <c r="G353" i="1" s="1"/>
  <c r="F353" i="1"/>
  <c r="G348" i="1"/>
  <c r="G347" i="1"/>
  <c r="D342" i="1"/>
  <c r="G342" i="1" s="1"/>
  <c r="E342" i="1"/>
  <c r="E337" i="1"/>
  <c r="F337" i="1"/>
  <c r="G332" i="1"/>
  <c r="G331" i="1"/>
  <c r="D326" i="1"/>
  <c r="E326" i="1"/>
  <c r="D318" i="1"/>
  <c r="G318" i="1" s="1"/>
  <c r="E318" i="1"/>
  <c r="F318" i="1"/>
  <c r="G313" i="1"/>
  <c r="G312" i="1"/>
  <c r="G311" i="1"/>
  <c r="G296" i="1"/>
  <c r="G288" i="1"/>
  <c r="G264" i="1"/>
  <c r="G256" i="1"/>
  <c r="G179" i="1"/>
  <c r="E70" i="1"/>
  <c r="F70" i="1"/>
  <c r="D70" i="1"/>
  <c r="D398" i="1"/>
  <c r="E398" i="1"/>
  <c r="D382" i="1"/>
  <c r="E382" i="1"/>
  <c r="E377" i="1"/>
  <c r="F377" i="1"/>
  <c r="D366" i="1"/>
  <c r="G366" i="1" s="1"/>
  <c r="E366" i="1"/>
  <c r="D350" i="1"/>
  <c r="E350" i="1"/>
  <c r="D334" i="1"/>
  <c r="G334" i="1" s="1"/>
  <c r="E334" i="1"/>
  <c r="D310" i="1"/>
  <c r="E310" i="1"/>
  <c r="F310" i="1"/>
  <c r="G284" i="1"/>
  <c r="E183" i="1"/>
  <c r="F183" i="1"/>
  <c r="D183" i="1"/>
  <c r="E151" i="1"/>
  <c r="F151" i="1"/>
  <c r="D151" i="1"/>
  <c r="G151" i="1" s="1"/>
  <c r="E119" i="1"/>
  <c r="F119" i="1"/>
  <c r="D119" i="1"/>
  <c r="G119" i="1" s="1"/>
  <c r="D47" i="1"/>
  <c r="G47" i="1" s="1"/>
  <c r="E47" i="1"/>
  <c r="F47" i="1"/>
  <c r="G399" i="1"/>
  <c r="E389" i="1"/>
  <c r="G389" i="1" s="1"/>
  <c r="F389" i="1"/>
  <c r="G384" i="1"/>
  <c r="G367" i="1"/>
  <c r="D362" i="1"/>
  <c r="G362" i="1" s="1"/>
  <c r="E362" i="1"/>
  <c r="G351" i="1"/>
  <c r="E341" i="1"/>
  <c r="G341" i="1" s="1"/>
  <c r="F341" i="1"/>
  <c r="G336" i="1"/>
  <c r="D330" i="1"/>
  <c r="E330" i="1"/>
  <c r="D314" i="1"/>
  <c r="E314" i="1"/>
  <c r="F314" i="1"/>
  <c r="G309" i="1"/>
  <c r="G286" i="1"/>
  <c r="G283" i="1"/>
  <c r="F398" i="1"/>
  <c r="E397" i="1"/>
  <c r="G397" i="1" s="1"/>
  <c r="F397" i="1"/>
  <c r="D393" i="1"/>
  <c r="G393" i="1" s="1"/>
  <c r="G391" i="1"/>
  <c r="D386" i="1"/>
  <c r="E386" i="1"/>
  <c r="F382" i="1"/>
  <c r="E381" i="1"/>
  <c r="F381" i="1"/>
  <c r="D377" i="1"/>
  <c r="G377" i="1" s="1"/>
  <c r="G375" i="1"/>
  <c r="D370" i="1"/>
  <c r="G370" i="1" s="1"/>
  <c r="E370" i="1"/>
  <c r="F366" i="1"/>
  <c r="E365" i="1"/>
  <c r="G365" i="1" s="1"/>
  <c r="F365" i="1"/>
  <c r="D361" i="1"/>
  <c r="G361" i="1" s="1"/>
  <c r="G359" i="1"/>
  <c r="D354" i="1"/>
  <c r="G354" i="1" s="1"/>
  <c r="E354" i="1"/>
  <c r="F350" i="1"/>
  <c r="E349" i="1"/>
  <c r="G349" i="1" s="1"/>
  <c r="F349" i="1"/>
  <c r="D345" i="1"/>
  <c r="G343" i="1"/>
  <c r="D338" i="1"/>
  <c r="E338" i="1"/>
  <c r="F334" i="1"/>
  <c r="E333" i="1"/>
  <c r="G333" i="1" s="1"/>
  <c r="F333" i="1"/>
  <c r="D329" i="1"/>
  <c r="G329" i="1" s="1"/>
  <c r="G327" i="1"/>
  <c r="D322" i="1"/>
  <c r="E322" i="1"/>
  <c r="G317" i="1"/>
  <c r="G315" i="1"/>
  <c r="E232" i="1"/>
  <c r="D232" i="1"/>
  <c r="F232" i="1"/>
  <c r="F227" i="1"/>
  <c r="D227" i="1"/>
  <c r="G227" i="1" s="1"/>
  <c r="E227" i="1"/>
  <c r="D221" i="1"/>
  <c r="E221" i="1"/>
  <c r="F221" i="1"/>
  <c r="E216" i="1"/>
  <c r="D216" i="1"/>
  <c r="F216" i="1"/>
  <c r="F211" i="1"/>
  <c r="D211" i="1"/>
  <c r="E211" i="1"/>
  <c r="D205" i="1"/>
  <c r="E205" i="1"/>
  <c r="F205" i="1"/>
  <c r="E200" i="1"/>
  <c r="D200" i="1"/>
  <c r="F200" i="1"/>
  <c r="F195" i="1"/>
  <c r="D195" i="1"/>
  <c r="E195" i="1"/>
  <c r="D189" i="1"/>
  <c r="G189" i="1" s="1"/>
  <c r="E189" i="1"/>
  <c r="F189" i="1"/>
  <c r="D176" i="1"/>
  <c r="E176" i="1"/>
  <c r="F176" i="1"/>
  <c r="D160" i="1"/>
  <c r="E160" i="1"/>
  <c r="F160" i="1"/>
  <c r="D144" i="1"/>
  <c r="E144" i="1"/>
  <c r="F144" i="1"/>
  <c r="D128" i="1"/>
  <c r="G128" i="1" s="1"/>
  <c r="E128" i="1"/>
  <c r="F128" i="1"/>
  <c r="D112" i="1"/>
  <c r="E112" i="1"/>
  <c r="F112" i="1"/>
  <c r="E74" i="1"/>
  <c r="F74" i="1"/>
  <c r="D74" i="1"/>
  <c r="E54" i="1"/>
  <c r="F54" i="1"/>
  <c r="D54" i="1"/>
  <c r="G54" i="1" s="1"/>
  <c r="D31" i="1"/>
  <c r="E31" i="1"/>
  <c r="F31" i="1"/>
  <c r="F321" i="1"/>
  <c r="G321" i="1" s="1"/>
  <c r="F317" i="1"/>
  <c r="F313" i="1"/>
  <c r="F309" i="1"/>
  <c r="D233" i="1"/>
  <c r="G233" i="1" s="1"/>
  <c r="E233" i="1"/>
  <c r="F233" i="1"/>
  <c r="F231" i="1"/>
  <c r="D231" i="1"/>
  <c r="G231" i="1" s="1"/>
  <c r="E231" i="1"/>
  <c r="E228" i="1"/>
  <c r="D228" i="1"/>
  <c r="F228" i="1"/>
  <c r="D225" i="1"/>
  <c r="E225" i="1"/>
  <c r="F225" i="1"/>
  <c r="F223" i="1"/>
  <c r="D223" i="1"/>
  <c r="E223" i="1"/>
  <c r="E220" i="1"/>
  <c r="D220" i="1"/>
  <c r="G220" i="1" s="1"/>
  <c r="F220" i="1"/>
  <c r="D217" i="1"/>
  <c r="E217" i="1"/>
  <c r="F217" i="1"/>
  <c r="F215" i="1"/>
  <c r="D215" i="1"/>
  <c r="E215" i="1"/>
  <c r="E212" i="1"/>
  <c r="D212" i="1"/>
  <c r="F212" i="1"/>
  <c r="D209" i="1"/>
  <c r="E209" i="1"/>
  <c r="F209" i="1"/>
  <c r="F207" i="1"/>
  <c r="D207" i="1"/>
  <c r="E207" i="1"/>
  <c r="E204" i="1"/>
  <c r="D204" i="1"/>
  <c r="F204" i="1"/>
  <c r="D201" i="1"/>
  <c r="G201" i="1" s="1"/>
  <c r="E201" i="1"/>
  <c r="F201" i="1"/>
  <c r="F199" i="1"/>
  <c r="D199" i="1"/>
  <c r="G199" i="1" s="1"/>
  <c r="E199" i="1"/>
  <c r="E196" i="1"/>
  <c r="D196" i="1"/>
  <c r="F196" i="1"/>
  <c r="D193" i="1"/>
  <c r="E193" i="1"/>
  <c r="F193" i="1"/>
  <c r="F191" i="1"/>
  <c r="D191" i="1"/>
  <c r="E191" i="1"/>
  <c r="E188" i="1"/>
  <c r="D188" i="1"/>
  <c r="G188" i="1" s="1"/>
  <c r="F188" i="1"/>
  <c r="D79" i="1"/>
  <c r="E79" i="1"/>
  <c r="F79" i="1"/>
  <c r="E58" i="1"/>
  <c r="F58" i="1"/>
  <c r="D58" i="1"/>
  <c r="G58" i="1" s="1"/>
  <c r="E38" i="1"/>
  <c r="F38" i="1"/>
  <c r="D38" i="1"/>
  <c r="G38" i="1" s="1"/>
  <c r="F308" i="1"/>
  <c r="G308" i="1" s="1"/>
  <c r="F307" i="1"/>
  <c r="G307" i="1" s="1"/>
  <c r="E306" i="1"/>
  <c r="G306" i="1" s="1"/>
  <c r="F304" i="1"/>
  <c r="G304" i="1" s="1"/>
  <c r="F303" i="1"/>
  <c r="G303" i="1" s="1"/>
  <c r="E302" i="1"/>
  <c r="G302" i="1" s="1"/>
  <c r="F300" i="1"/>
  <c r="G300" i="1" s="1"/>
  <c r="F299" i="1"/>
  <c r="G299" i="1" s="1"/>
  <c r="E298" i="1"/>
  <c r="G298" i="1" s="1"/>
  <c r="F296" i="1"/>
  <c r="F295" i="1"/>
  <c r="G295" i="1" s="1"/>
  <c r="E294" i="1"/>
  <c r="G294" i="1" s="1"/>
  <c r="F292" i="1"/>
  <c r="G292" i="1" s="1"/>
  <c r="F291" i="1"/>
  <c r="E290" i="1"/>
  <c r="G290" i="1" s="1"/>
  <c r="F288" i="1"/>
  <c r="F287" i="1"/>
  <c r="G287" i="1" s="1"/>
  <c r="E286" i="1"/>
  <c r="F284" i="1"/>
  <c r="F283" i="1"/>
  <c r="E282" i="1"/>
  <c r="G282" i="1" s="1"/>
  <c r="F280" i="1"/>
  <c r="G280" i="1" s="1"/>
  <c r="F279" i="1"/>
  <c r="G279" i="1" s="1"/>
  <c r="E278" i="1"/>
  <c r="G278" i="1" s="1"/>
  <c r="F276" i="1"/>
  <c r="G276" i="1" s="1"/>
  <c r="F275" i="1"/>
  <c r="G275" i="1" s="1"/>
  <c r="E274" i="1"/>
  <c r="G274" i="1" s="1"/>
  <c r="F272" i="1"/>
  <c r="G272" i="1" s="1"/>
  <c r="F271" i="1"/>
  <c r="G271" i="1" s="1"/>
  <c r="E270" i="1"/>
  <c r="F268" i="1"/>
  <c r="G268" i="1" s="1"/>
  <c r="F267" i="1"/>
  <c r="E266" i="1"/>
  <c r="G266" i="1" s="1"/>
  <c r="F264" i="1"/>
  <c r="F263" i="1"/>
  <c r="G263" i="1" s="1"/>
  <c r="E262" i="1"/>
  <c r="G262" i="1" s="1"/>
  <c r="F260" i="1"/>
  <c r="G260" i="1" s="1"/>
  <c r="F259" i="1"/>
  <c r="G259" i="1" s="1"/>
  <c r="E258" i="1"/>
  <c r="G258" i="1" s="1"/>
  <c r="F256" i="1"/>
  <c r="F255" i="1"/>
  <c r="G255" i="1" s="1"/>
  <c r="E254" i="1"/>
  <c r="F252" i="1"/>
  <c r="G252" i="1" s="1"/>
  <c r="F251" i="1"/>
  <c r="E250" i="1"/>
  <c r="G250" i="1" s="1"/>
  <c r="F248" i="1"/>
  <c r="G248" i="1" s="1"/>
  <c r="F247" i="1"/>
  <c r="G247" i="1" s="1"/>
  <c r="E246" i="1"/>
  <c r="G246" i="1" s="1"/>
  <c r="F244" i="1"/>
  <c r="G244" i="1" s="1"/>
  <c r="F243" i="1"/>
  <c r="G243" i="1" s="1"/>
  <c r="E242" i="1"/>
  <c r="G242" i="1" s="1"/>
  <c r="F240" i="1"/>
  <c r="G240" i="1" s="1"/>
  <c r="F239" i="1"/>
  <c r="G239" i="1" s="1"/>
  <c r="E238" i="1"/>
  <c r="F236" i="1"/>
  <c r="G236" i="1" s="1"/>
  <c r="D172" i="1"/>
  <c r="E172" i="1"/>
  <c r="D156" i="1"/>
  <c r="G156" i="1" s="1"/>
  <c r="E156" i="1"/>
  <c r="D140" i="1"/>
  <c r="E140" i="1"/>
  <c r="D124" i="1"/>
  <c r="G124" i="1" s="1"/>
  <c r="E124" i="1"/>
  <c r="G114" i="1"/>
  <c r="G113" i="1"/>
  <c r="E86" i="1"/>
  <c r="F86" i="1"/>
  <c r="D86" i="1"/>
  <c r="G86" i="1" s="1"/>
  <c r="D63" i="1"/>
  <c r="G63" i="1" s="1"/>
  <c r="E63" i="1"/>
  <c r="F63" i="1"/>
  <c r="E42" i="1"/>
  <c r="F42" i="1"/>
  <c r="D42" i="1"/>
  <c r="D184" i="1"/>
  <c r="E184" i="1"/>
  <c r="E179" i="1"/>
  <c r="F179" i="1"/>
  <c r="G174" i="1"/>
  <c r="G173" i="1"/>
  <c r="D168" i="1"/>
  <c r="G168" i="1" s="1"/>
  <c r="E168" i="1"/>
  <c r="E163" i="1"/>
  <c r="F163" i="1"/>
  <c r="G163" i="1" s="1"/>
  <c r="G158" i="1"/>
  <c r="G157" i="1"/>
  <c r="D152" i="1"/>
  <c r="E152" i="1"/>
  <c r="E147" i="1"/>
  <c r="G147" i="1" s="1"/>
  <c r="F147" i="1"/>
  <c r="G142" i="1"/>
  <c r="G141" i="1"/>
  <c r="D136" i="1"/>
  <c r="G136" i="1" s="1"/>
  <c r="E136" i="1"/>
  <c r="E131" i="1"/>
  <c r="G131" i="1" s="1"/>
  <c r="F131" i="1"/>
  <c r="G126" i="1"/>
  <c r="G125" i="1"/>
  <c r="D120" i="1"/>
  <c r="E120" i="1"/>
  <c r="E115" i="1"/>
  <c r="G115" i="1" s="1"/>
  <c r="F115" i="1"/>
  <c r="G110" i="1"/>
  <c r="G109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5" i="1"/>
  <c r="D180" i="1"/>
  <c r="E180" i="1"/>
  <c r="E175" i="1"/>
  <c r="G175" i="1" s="1"/>
  <c r="F175" i="1"/>
  <c r="G169" i="1"/>
  <c r="D164" i="1"/>
  <c r="E164" i="1"/>
  <c r="E159" i="1"/>
  <c r="G159" i="1" s="1"/>
  <c r="F159" i="1"/>
  <c r="G153" i="1"/>
  <c r="D148" i="1"/>
  <c r="G148" i="1" s="1"/>
  <c r="E148" i="1"/>
  <c r="E143" i="1"/>
  <c r="F143" i="1"/>
  <c r="G137" i="1"/>
  <c r="D132" i="1"/>
  <c r="G132" i="1" s="1"/>
  <c r="E132" i="1"/>
  <c r="E127" i="1"/>
  <c r="F127" i="1"/>
  <c r="G121" i="1"/>
  <c r="D116" i="1"/>
  <c r="E116" i="1"/>
  <c r="E111" i="1"/>
  <c r="G111" i="1" s="1"/>
  <c r="F111" i="1"/>
  <c r="D91" i="1"/>
  <c r="E91" i="1"/>
  <c r="D75" i="1"/>
  <c r="G75" i="1" s="1"/>
  <c r="E75" i="1"/>
  <c r="D59" i="1"/>
  <c r="E59" i="1"/>
  <c r="D43" i="1"/>
  <c r="G43" i="1" s="1"/>
  <c r="E43" i="1"/>
  <c r="G32" i="1"/>
  <c r="D27" i="1"/>
  <c r="E27" i="1"/>
  <c r="E108" i="1"/>
  <c r="G108" i="1" s="1"/>
  <c r="D107" i="1"/>
  <c r="G107" i="1" s="1"/>
  <c r="D106" i="1"/>
  <c r="G106" i="1" s="1"/>
  <c r="G105" i="1"/>
  <c r="E104" i="1"/>
  <c r="G104" i="1" s="1"/>
  <c r="D103" i="1"/>
  <c r="G103" i="1" s="1"/>
  <c r="D102" i="1"/>
  <c r="G102" i="1" s="1"/>
  <c r="G101" i="1"/>
  <c r="E100" i="1"/>
  <c r="G100" i="1" s="1"/>
  <c r="D99" i="1"/>
  <c r="G99" i="1" s="1"/>
  <c r="D98" i="1"/>
  <c r="G98" i="1" s="1"/>
  <c r="G97" i="1"/>
  <c r="E96" i="1"/>
  <c r="G96" i="1" s="1"/>
  <c r="D95" i="1"/>
  <c r="G95" i="1" s="1"/>
  <c r="D94" i="1"/>
  <c r="G94" i="1" s="1"/>
  <c r="G93" i="1"/>
  <c r="G92" i="1"/>
  <c r="D87" i="1"/>
  <c r="E87" i="1"/>
  <c r="E82" i="1"/>
  <c r="G82" i="1" s="1"/>
  <c r="F82" i="1"/>
  <c r="G77" i="1"/>
  <c r="G76" i="1"/>
  <c r="D71" i="1"/>
  <c r="G71" i="1" s="1"/>
  <c r="E71" i="1"/>
  <c r="E66" i="1"/>
  <c r="G66" i="1" s="1"/>
  <c r="F66" i="1"/>
  <c r="G61" i="1"/>
  <c r="G60" i="1"/>
  <c r="D55" i="1"/>
  <c r="E55" i="1"/>
  <c r="E50" i="1"/>
  <c r="G50" i="1" s="1"/>
  <c r="F50" i="1"/>
  <c r="G45" i="1"/>
  <c r="G44" i="1"/>
  <c r="D39" i="1"/>
  <c r="G39" i="1" s="1"/>
  <c r="E39" i="1"/>
  <c r="E34" i="1"/>
  <c r="G34" i="1" s="1"/>
  <c r="F34" i="1"/>
  <c r="G29" i="1"/>
  <c r="G28" i="1"/>
  <c r="G88" i="1"/>
  <c r="D83" i="1"/>
  <c r="E83" i="1"/>
  <c r="E78" i="1"/>
  <c r="G78" i="1" s="1"/>
  <c r="F78" i="1"/>
  <c r="G72" i="1"/>
  <c r="D67" i="1"/>
  <c r="G67" i="1" s="1"/>
  <c r="E67" i="1"/>
  <c r="E62" i="1"/>
  <c r="F62" i="1"/>
  <c r="G56" i="1"/>
  <c r="D51" i="1"/>
  <c r="G51" i="1" s="1"/>
  <c r="E51" i="1"/>
  <c r="E46" i="1"/>
  <c r="F46" i="1"/>
  <c r="G40" i="1"/>
  <c r="D35" i="1"/>
  <c r="E35" i="1"/>
  <c r="E30" i="1"/>
  <c r="G30" i="1" s="1"/>
  <c r="F30" i="1"/>
  <c r="G24" i="1"/>
  <c r="I24" i="1" s="1"/>
  <c r="J24" i="1" s="1"/>
  <c r="L24" i="1" s="1"/>
  <c r="M24" i="1" s="1"/>
  <c r="L20" i="1"/>
  <c r="M20" i="1" s="1"/>
  <c r="K20" i="1"/>
  <c r="L12" i="1"/>
  <c r="M12" i="1" s="1"/>
  <c r="K12" i="1"/>
  <c r="L25" i="1"/>
  <c r="M25" i="1" s="1"/>
  <c r="K25" i="1"/>
  <c r="L17" i="1"/>
  <c r="M17" i="1" s="1"/>
  <c r="K17" i="1"/>
  <c r="L9" i="1"/>
  <c r="M9" i="1" s="1"/>
  <c r="K9" i="1"/>
  <c r="K19" i="1"/>
  <c r="L16" i="1"/>
  <c r="M16" i="1" s="1"/>
  <c r="K11" i="1"/>
  <c r="K3" i="1"/>
  <c r="L2" i="1"/>
  <c r="M2" i="1" s="1"/>
  <c r="G16" i="1"/>
  <c r="G9" i="1"/>
  <c r="E16" i="1"/>
  <c r="E8" i="1"/>
  <c r="G8" i="1" s="1"/>
  <c r="E4" i="1"/>
  <c r="G4" i="1" s="1"/>
  <c r="E2" i="1"/>
  <c r="G2" i="1" s="1"/>
  <c r="F3" i="1"/>
  <c r="E3" i="1"/>
  <c r="G3" i="1" s="1"/>
  <c r="F21" i="1"/>
  <c r="F17" i="1"/>
  <c r="F13" i="1"/>
  <c r="F9" i="1"/>
  <c r="F5" i="1"/>
  <c r="E21" i="1"/>
  <c r="G21" i="1" s="1"/>
  <c r="E20" i="1"/>
  <c r="G20" i="1" s="1"/>
  <c r="E17" i="1"/>
  <c r="G17" i="1" s="1"/>
  <c r="E13" i="1"/>
  <c r="G13" i="1" s="1"/>
  <c r="E12" i="1"/>
  <c r="G12" i="1" s="1"/>
  <c r="E9" i="1"/>
  <c r="E5" i="1"/>
  <c r="G5" i="1" s="1"/>
  <c r="K8" i="1" l="1"/>
  <c r="L10" i="1"/>
  <c r="M10" i="1" s="1"/>
  <c r="L212" i="1"/>
  <c r="M212" i="1" s="1"/>
  <c r="L99" i="1"/>
  <c r="M99" i="1" s="1"/>
  <c r="K42" i="1"/>
  <c r="K134" i="1"/>
  <c r="L204" i="1"/>
  <c r="M204" i="1" s="1"/>
  <c r="L58" i="1"/>
  <c r="M58" i="1" s="1"/>
  <c r="K50" i="1"/>
  <c r="L109" i="1"/>
  <c r="M109" i="1" s="1"/>
  <c r="K122" i="1"/>
  <c r="L196" i="1"/>
  <c r="M196" i="1" s="1"/>
  <c r="L4" i="1"/>
  <c r="M4" i="1" s="1"/>
  <c r="K106" i="1"/>
  <c r="K18" i="1"/>
  <c r="K51" i="1"/>
  <c r="L78" i="1"/>
  <c r="M78" i="1" s="1"/>
  <c r="L70" i="1"/>
  <c r="M70" i="1" s="1"/>
  <c r="K142" i="1"/>
  <c r="K172" i="1"/>
  <c r="K195" i="1"/>
  <c r="K161" i="1"/>
  <c r="L304" i="1"/>
  <c r="M304" i="1" s="1"/>
  <c r="K303" i="1"/>
  <c r="K319" i="1"/>
  <c r="K112" i="1"/>
  <c r="K30" i="1"/>
  <c r="L72" i="1"/>
  <c r="M72" i="1" s="1"/>
  <c r="K94" i="1"/>
  <c r="K150" i="1"/>
  <c r="L288" i="1"/>
  <c r="M288" i="1" s="1"/>
  <c r="K219" i="1"/>
  <c r="L243" i="1"/>
  <c r="M243" i="1" s="1"/>
  <c r="L21" i="1"/>
  <c r="M21" i="1" s="1"/>
  <c r="L129" i="1"/>
  <c r="M129" i="1" s="1"/>
  <c r="K114" i="1"/>
  <c r="L64" i="1"/>
  <c r="M64" i="1" s="1"/>
  <c r="K191" i="1"/>
  <c r="L158" i="1"/>
  <c r="M158" i="1" s="1"/>
  <c r="L188" i="1"/>
  <c r="M188" i="1" s="1"/>
  <c r="L265" i="1"/>
  <c r="M265" i="1" s="1"/>
  <c r="L336" i="1"/>
  <c r="M336" i="1" s="1"/>
  <c r="L295" i="1"/>
  <c r="M295" i="1" s="1"/>
  <c r="L263" i="1"/>
  <c r="M263" i="1" s="1"/>
  <c r="K163" i="1"/>
  <c r="L43" i="1"/>
  <c r="M43" i="1" s="1"/>
  <c r="K86" i="1"/>
  <c r="K107" i="1"/>
  <c r="L131" i="1"/>
  <c r="M131" i="1" s="1"/>
  <c r="K168" i="1"/>
  <c r="L75" i="1"/>
  <c r="M75" i="1" s="1"/>
  <c r="L215" i="1"/>
  <c r="M215" i="1" s="1"/>
  <c r="L281" i="1"/>
  <c r="M281" i="1" s="1"/>
  <c r="L320" i="1"/>
  <c r="M320" i="1" s="1"/>
  <c r="L273" i="1"/>
  <c r="M273" i="1" s="1"/>
  <c r="K267" i="1"/>
  <c r="K84" i="1"/>
  <c r="L197" i="1"/>
  <c r="M197" i="1" s="1"/>
  <c r="K156" i="1"/>
  <c r="K56" i="1"/>
  <c r="K36" i="1"/>
  <c r="K318" i="1"/>
  <c r="K226" i="1"/>
  <c r="K286" i="1"/>
  <c r="L83" i="1"/>
  <c r="M83" i="1" s="1"/>
  <c r="K100" i="1"/>
  <c r="L236" i="1"/>
  <c r="M236" i="1" s="1"/>
  <c r="K7" i="1"/>
  <c r="K15" i="1"/>
  <c r="K23" i="1"/>
  <c r="K41" i="1"/>
  <c r="L97" i="1"/>
  <c r="M97" i="1" s="1"/>
  <c r="L245" i="1"/>
  <c r="M245" i="1" s="1"/>
  <c r="K323" i="1"/>
  <c r="K294" i="1"/>
  <c r="K40" i="1"/>
  <c r="K104" i="1"/>
  <c r="K44" i="1"/>
  <c r="K171" i="1"/>
  <c r="K148" i="1"/>
  <c r="L189" i="1"/>
  <c r="M189" i="1" s="1"/>
  <c r="L117" i="1"/>
  <c r="M117" i="1" s="1"/>
  <c r="L221" i="1"/>
  <c r="M221" i="1" s="1"/>
  <c r="K247" i="1"/>
  <c r="K124" i="1"/>
  <c r="K237" i="1"/>
  <c r="L33" i="1"/>
  <c r="M33" i="1" s="1"/>
  <c r="K179" i="1"/>
  <c r="L268" i="1"/>
  <c r="M268" i="1" s="1"/>
  <c r="L213" i="1"/>
  <c r="M213" i="1" s="1"/>
  <c r="K299" i="1"/>
  <c r="K140" i="1"/>
  <c r="K120" i="1"/>
  <c r="L69" i="1"/>
  <c r="M69" i="1" s="1"/>
  <c r="L80" i="1"/>
  <c r="M80" i="1" s="1"/>
  <c r="K166" i="1"/>
  <c r="K175" i="1"/>
  <c r="L235" i="1"/>
  <c r="M235" i="1" s="1"/>
  <c r="L217" i="1"/>
  <c r="M217" i="1" s="1"/>
  <c r="L298" i="1"/>
  <c r="M298" i="1" s="1"/>
  <c r="L311" i="1"/>
  <c r="M311" i="1" s="1"/>
  <c r="L290" i="1"/>
  <c r="M290" i="1" s="1"/>
  <c r="L322" i="1"/>
  <c r="M322" i="1" s="1"/>
  <c r="L29" i="1"/>
  <c r="M29" i="1" s="1"/>
  <c r="L45" i="1"/>
  <c r="M45" i="1" s="1"/>
  <c r="L61" i="1"/>
  <c r="M61" i="1" s="1"/>
  <c r="L144" i="1"/>
  <c r="M144" i="1" s="1"/>
  <c r="L152" i="1"/>
  <c r="M152" i="1" s="1"/>
  <c r="L85" i="1"/>
  <c r="M85" i="1" s="1"/>
  <c r="K187" i="1"/>
  <c r="K218" i="1"/>
  <c r="L234" i="1"/>
  <c r="M234" i="1" s="1"/>
  <c r="L209" i="1"/>
  <c r="M209" i="1" s="1"/>
  <c r="L211" i="1"/>
  <c r="M211" i="1" s="1"/>
  <c r="L241" i="1"/>
  <c r="M241" i="1" s="1"/>
  <c r="K266" i="1"/>
  <c r="K128" i="1"/>
  <c r="L249" i="1"/>
  <c r="M249" i="1" s="1"/>
  <c r="K250" i="1"/>
  <c r="K32" i="1"/>
  <c r="K132" i="1"/>
  <c r="K13" i="1"/>
  <c r="K6" i="1"/>
  <c r="L14" i="1"/>
  <c r="M14" i="1" s="1"/>
  <c r="L22" i="1"/>
  <c r="M22" i="1" s="1"/>
  <c r="K5" i="1"/>
  <c r="L57" i="1"/>
  <c r="M57" i="1" s="1"/>
  <c r="L35" i="1"/>
  <c r="M35" i="1" s="1"/>
  <c r="L91" i="1"/>
  <c r="M91" i="1" s="1"/>
  <c r="L123" i="1"/>
  <c r="M123" i="1" s="1"/>
  <c r="L73" i="1"/>
  <c r="M73" i="1" s="1"/>
  <c r="L145" i="1"/>
  <c r="M145" i="1" s="1"/>
  <c r="L155" i="1"/>
  <c r="M155" i="1" s="1"/>
  <c r="K176" i="1"/>
  <c r="L153" i="1"/>
  <c r="M153" i="1" s="1"/>
  <c r="L139" i="1"/>
  <c r="M139" i="1" s="1"/>
  <c r="K199" i="1"/>
  <c r="L223" i="1"/>
  <c r="M223" i="1" s="1"/>
  <c r="K274" i="1"/>
  <c r="L147" i="1"/>
  <c r="M147" i="1" s="1"/>
  <c r="L229" i="1"/>
  <c r="M229" i="1" s="1"/>
  <c r="L244" i="1"/>
  <c r="M244" i="1" s="1"/>
  <c r="L275" i="1"/>
  <c r="M275" i="1" s="1"/>
  <c r="L302" i="1"/>
  <c r="M302" i="1" s="1"/>
  <c r="L310" i="1"/>
  <c r="M310" i="1" s="1"/>
  <c r="L326" i="1"/>
  <c r="M326" i="1" s="1"/>
  <c r="K108" i="1"/>
  <c r="L67" i="1"/>
  <c r="M67" i="1" s="1"/>
  <c r="L49" i="1"/>
  <c r="M49" i="1" s="1"/>
  <c r="L59" i="1"/>
  <c r="M59" i="1" s="1"/>
  <c r="L65" i="1"/>
  <c r="M65" i="1" s="1"/>
  <c r="L89" i="1"/>
  <c r="M89" i="1" s="1"/>
  <c r="L105" i="1"/>
  <c r="M105" i="1" s="1"/>
  <c r="L121" i="1"/>
  <c r="M121" i="1" s="1"/>
  <c r="L137" i="1"/>
  <c r="M137" i="1" s="1"/>
  <c r="L81" i="1"/>
  <c r="M81" i="1" s="1"/>
  <c r="L115" i="1"/>
  <c r="M115" i="1" s="1"/>
  <c r="K169" i="1"/>
  <c r="K177" i="1"/>
  <c r="K181" i="1"/>
  <c r="K258" i="1"/>
  <c r="L296" i="1"/>
  <c r="M296" i="1" s="1"/>
  <c r="L312" i="1"/>
  <c r="M312" i="1" s="1"/>
  <c r="L328" i="1"/>
  <c r="M328" i="1" s="1"/>
  <c r="L344" i="1"/>
  <c r="M344" i="1" s="1"/>
  <c r="L277" i="1"/>
  <c r="M277" i="1" s="1"/>
  <c r="K48" i="1"/>
  <c r="L228" i="1"/>
  <c r="M228" i="1" s="1"/>
  <c r="L269" i="1"/>
  <c r="M269" i="1" s="1"/>
  <c r="K136" i="1"/>
  <c r="K28" i="1"/>
  <c r="K242" i="1"/>
  <c r="L261" i="1"/>
  <c r="M261" i="1" s="1"/>
  <c r="L276" i="1"/>
  <c r="M276" i="1" s="1"/>
  <c r="L253" i="1"/>
  <c r="M253" i="1" s="1"/>
  <c r="K68" i="1"/>
  <c r="L205" i="1"/>
  <c r="M205" i="1" s="1"/>
  <c r="K24" i="1"/>
  <c r="L26" i="1"/>
  <c r="M26" i="1" s="1"/>
  <c r="G46" i="1"/>
  <c r="G83" i="1"/>
  <c r="G27" i="1"/>
  <c r="I27" i="1" s="1"/>
  <c r="J27" i="1" s="1"/>
  <c r="G127" i="1"/>
  <c r="G164" i="1"/>
  <c r="G120" i="1"/>
  <c r="G152" i="1"/>
  <c r="G184" i="1"/>
  <c r="G172" i="1"/>
  <c r="G196" i="1"/>
  <c r="G209" i="1"/>
  <c r="G176" i="1"/>
  <c r="G205" i="1"/>
  <c r="G338" i="1"/>
  <c r="G203" i="1"/>
  <c r="G224" i="1"/>
  <c r="G229" i="1"/>
  <c r="G35" i="1"/>
  <c r="G62" i="1"/>
  <c r="G55" i="1"/>
  <c r="G87" i="1"/>
  <c r="G59" i="1"/>
  <c r="G91" i="1"/>
  <c r="G116" i="1"/>
  <c r="G143" i="1"/>
  <c r="G180" i="1"/>
  <c r="G42" i="1"/>
  <c r="G79" i="1"/>
  <c r="G204" i="1"/>
  <c r="G215" i="1"/>
  <c r="G217" i="1"/>
  <c r="G160" i="1"/>
  <c r="G195" i="1"/>
  <c r="G216" i="1"/>
  <c r="G221" i="1"/>
  <c r="G322" i="1"/>
  <c r="G386" i="1"/>
  <c r="G350" i="1"/>
  <c r="G398" i="1"/>
  <c r="G326" i="1"/>
  <c r="G337" i="1"/>
  <c r="G358" i="1"/>
  <c r="G369" i="1"/>
  <c r="G390" i="1"/>
  <c r="G401" i="1"/>
  <c r="G139" i="1"/>
  <c r="G219" i="1"/>
  <c r="G394" i="1"/>
  <c r="G167" i="1"/>
  <c r="G382" i="1"/>
  <c r="G140" i="1"/>
  <c r="G207" i="1"/>
  <c r="G228" i="1"/>
  <c r="G112" i="1"/>
  <c r="G200" i="1"/>
  <c r="G330" i="1"/>
  <c r="G310" i="1"/>
  <c r="G191" i="1"/>
  <c r="G193" i="1"/>
  <c r="G212" i="1"/>
  <c r="G223" i="1"/>
  <c r="G225" i="1"/>
  <c r="G31" i="1"/>
  <c r="G74" i="1"/>
  <c r="G144" i="1"/>
  <c r="G211" i="1"/>
  <c r="G232" i="1"/>
  <c r="G345" i="1"/>
  <c r="G314" i="1"/>
  <c r="G183" i="1"/>
  <c r="G70" i="1"/>
  <c r="G123" i="1"/>
  <c r="G192" i="1"/>
  <c r="G197" i="1"/>
  <c r="G135" i="1"/>
  <c r="L27" i="1" l="1"/>
  <c r="M27" i="1" s="1"/>
  <c r="K27" i="1"/>
</calcChain>
</file>

<file path=xl/sharedStrings.xml><?xml version="1.0" encoding="utf-8"?>
<sst xmlns="http://schemas.openxmlformats.org/spreadsheetml/2006/main" count="861" uniqueCount="495">
  <si>
    <t>주민등록번호</t>
    <phoneticPr fontId="1" type="noConversion"/>
  </si>
  <si>
    <t>891231-1******</t>
    <phoneticPr fontId="1" type="noConversion"/>
  </si>
  <si>
    <t>910101-1******</t>
  </si>
  <si>
    <t>910101-1******</t>
    <phoneticPr fontId="1" type="noConversion"/>
  </si>
  <si>
    <t>870228-2******</t>
    <phoneticPr fontId="1" type="noConversion"/>
  </si>
  <si>
    <t>900716-1******</t>
    <phoneticPr fontId="1" type="noConversion"/>
  </si>
  <si>
    <t>981115-1******</t>
    <phoneticPr fontId="1" type="noConversion"/>
  </si>
  <si>
    <t>940607-2******</t>
    <phoneticPr fontId="1" type="noConversion"/>
  </si>
  <si>
    <t>생년월일</t>
    <phoneticPr fontId="1" type="noConversion"/>
  </si>
  <si>
    <t>햇수</t>
    <phoneticPr fontId="1" type="noConversion"/>
  </si>
  <si>
    <t>910101-2******</t>
  </si>
  <si>
    <t>900716-2******</t>
  </si>
  <si>
    <t>910101-11******</t>
  </si>
  <si>
    <t>940607-1******</t>
  </si>
  <si>
    <t>791211-2******</t>
  </si>
  <si>
    <t>770227-1******</t>
  </si>
  <si>
    <t>971113-2******</t>
  </si>
  <si>
    <t>791211-1******</t>
  </si>
  <si>
    <t>A111</t>
    <phoneticPr fontId="1" type="noConversion"/>
  </si>
  <si>
    <t>A112</t>
    <phoneticPr fontId="1" type="noConversion"/>
  </si>
  <si>
    <t>A113</t>
    <phoneticPr fontId="1" type="noConversion"/>
  </si>
  <si>
    <t>고객번호</t>
    <phoneticPr fontId="1" type="noConversion"/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</si>
  <si>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</si>
  <si>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</si>
  <si>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</si>
  <si>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</si>
  <si>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</si>
  <si>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</si>
  <si>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</si>
  <si>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</si>
  <si>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</si>
  <si>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</si>
  <si>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</si>
  <si>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</si>
  <si>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</si>
  <si>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</si>
  <si>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</si>
  <si>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</si>
  <si>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</si>
  <si>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</si>
  <si>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</si>
  <si>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</si>
  <si>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</si>
  <si>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</si>
  <si>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</si>
  <si>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</si>
  <si>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</si>
  <si>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</si>
  <si>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</si>
  <si>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</si>
  <si>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</si>
  <si>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</si>
  <si>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</si>
  <si>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</si>
  <si>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</si>
  <si>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</si>
  <si>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</si>
  <si>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</si>
  <si>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</si>
  <si>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</si>
  <si>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</si>
  <si>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</si>
  <si>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</si>
  <si>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</si>
  <si>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</si>
  <si>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</si>
  <si>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</si>
  <si>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</si>
  <si>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</si>
  <si>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</si>
  <si>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</si>
  <si>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</si>
  <si>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</si>
  <si>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</si>
  <si>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</si>
  <si>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</si>
  <si>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</si>
  <si>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</si>
  <si>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</si>
  <si>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</si>
  <si>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</si>
  <si>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</si>
  <si>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</si>
  <si>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</si>
  <si>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</si>
  <si>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</si>
  <si>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</si>
  <si>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</si>
  <si>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</si>
  <si>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</si>
  <si>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</si>
  <si>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</si>
  <si>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</si>
  <si>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</si>
  <si>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</si>
  <si>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</si>
  <si>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</si>
  <si>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</si>
  <si>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</si>
  <si>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</si>
  <si>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</si>
  <si>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</si>
  <si>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</si>
  <si>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</si>
  <si>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</si>
  <si>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</si>
  <si>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</si>
  <si>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</si>
  <si>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</si>
  <si>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</si>
  <si>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</si>
  <si>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</si>
  <si>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</si>
  <si>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</si>
  <si>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</si>
  <si>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</si>
  <si>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</si>
  <si>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</si>
  <si>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</si>
  <si>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</si>
  <si>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</si>
  <si>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</si>
  <si>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</si>
  <si>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</si>
  <si>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</si>
  <si>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</si>
  <si>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</si>
  <si>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</si>
  <si>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</si>
  <si>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</si>
  <si>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</si>
  <si>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</si>
  <si>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</si>
  <si>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</si>
  <si>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</si>
  <si>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</si>
  <si>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</si>
  <si>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</si>
  <si>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</si>
  <si>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</si>
  <si>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</si>
  <si>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</si>
  <si>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</si>
  <si>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</si>
  <si>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</si>
  <si>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</si>
  <si>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</si>
  <si>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</si>
  <si>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</si>
  <si>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</si>
  <si>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</si>
  <si>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</si>
  <si>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</si>
  <si>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</si>
  <si>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</si>
  <si>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</si>
  <si>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</si>
  <si>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</si>
  <si>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</si>
  <si>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</si>
  <si>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</si>
  <si>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</si>
  <si>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</si>
  <si>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</si>
  <si>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</si>
  <si>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</si>
  <si>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</si>
  <si>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</si>
  <si>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</si>
  <si>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</si>
  <si>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</si>
  <si>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</si>
  <si>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</si>
  <si>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</si>
  <si>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</si>
  <si>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</si>
  <si>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</si>
  <si>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</si>
  <si>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</si>
  <si>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</si>
  <si>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</si>
  <si>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</si>
  <si>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</si>
  <si>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</si>
  <si>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</si>
  <si>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</si>
  <si>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</si>
  <si>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</si>
  <si>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</si>
  <si>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</si>
  <si>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</si>
  <si>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</si>
  <si>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</si>
  <si>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</si>
  <si>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</si>
  <si>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</si>
  <si>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</si>
  <si>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</si>
  <si>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</si>
  <si>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</si>
  <si>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</si>
  <si>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</si>
  <si>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</si>
  <si>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</si>
  <si>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</si>
  <si>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</si>
  <si>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</si>
  <si>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</si>
  <si>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</si>
  <si>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</si>
  <si>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</si>
  <si>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</si>
  <si>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</si>
  <si>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</si>
  <si>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</si>
  <si>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</si>
  <si>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</si>
  <si>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</si>
  <si>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</si>
  <si>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</si>
  <si>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</si>
  <si>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</si>
  <si>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</si>
  <si>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</si>
  <si>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</si>
  <si>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</si>
  <si>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</si>
  <si>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</si>
  <si>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</si>
  <si>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</si>
  <si>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</si>
  <si>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</si>
  <si>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</si>
  <si>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</si>
  <si>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</si>
  <si>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</si>
  <si>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</si>
  <si>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</si>
  <si>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</si>
  <si>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</si>
  <si>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</si>
  <si>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</si>
  <si>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</si>
  <si>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</si>
  <si>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</si>
  <si>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</si>
  <si>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</si>
  <si>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</si>
  <si>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</si>
  <si>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</si>
  <si>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</si>
  <si>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</si>
  <si>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</si>
  <si>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</si>
  <si>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</si>
  <si>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</si>
  <si>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</si>
  <si>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</si>
  <si>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</si>
  <si>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</si>
  <si>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</si>
  <si>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</si>
  <si>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</si>
  <si>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</si>
  <si>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</si>
  <si>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</si>
  <si>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</si>
  <si>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</si>
  <si>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</si>
  <si>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</si>
  <si>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</si>
  <si>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</si>
  <si>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</si>
  <si>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</si>
  <si>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</si>
  <si>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</si>
  <si>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</si>
  <si>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</si>
  <si>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</si>
  <si>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</si>
  <si>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</si>
  <si>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</si>
  <si>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</si>
  <si>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</si>
  <si>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</si>
  <si>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</si>
  <si>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</si>
  <si>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</si>
  <si>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</si>
  <si>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</si>
  <si>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</si>
  <si>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</si>
  <si>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</si>
  <si>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</si>
  <si>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</si>
  <si>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</si>
  <si>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</si>
  <si>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</si>
  <si>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</si>
  <si>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</si>
  <si>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</si>
  <si>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</si>
  <si>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</si>
  <si>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</si>
  <si>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</si>
  <si>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</si>
  <si>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</si>
  <si>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</si>
  <si>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</si>
  <si>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</si>
  <si>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</si>
  <si>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</si>
  <si>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</si>
  <si>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</si>
  <si>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</si>
  <si>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</si>
  <si>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</si>
  <si>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</si>
  <si>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</si>
  <si>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</si>
  <si>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</si>
  <si>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</si>
  <si>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</si>
  <si>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</si>
  <si>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</si>
  <si>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</si>
  <si>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</si>
  <si>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</si>
  <si>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</si>
  <si>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</si>
  <si>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</si>
  <si>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</si>
  <si>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</si>
  <si>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</si>
  <si>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</si>
  <si>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</si>
  <si>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</si>
  <si>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</si>
  <si>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</si>
  <si>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</si>
  <si>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</si>
  <si>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</si>
  <si>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</si>
  <si>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</si>
  <si>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</si>
  <si>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</si>
  <si>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</si>
  <si>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</si>
  <si>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</si>
  <si>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</si>
  <si>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</si>
  <si>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</si>
  <si>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</si>
  <si>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</si>
  <si>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</si>
  <si>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</si>
  <si>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</si>
  <si>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</si>
  <si>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</si>
  <si>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</si>
  <si>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</si>
  <si>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</si>
  <si>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</si>
  <si>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</si>
  <si>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</si>
  <si>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</si>
  <si>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</si>
  <si>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</si>
  <si>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</si>
  <si>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</si>
  <si>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</si>
  <si>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</si>
  <si>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</si>
  <si>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</si>
  <si>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</si>
  <si>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</si>
  <si>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</si>
  <si>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</si>
  <si>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</si>
  <si>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</si>
  <si>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</si>
  <si>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</si>
  <si>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</si>
  <si>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</si>
  <si>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</si>
  <si>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</si>
  <si>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</si>
  <si>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</si>
  <si>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</si>
  <si>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</si>
  <si>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</si>
  <si>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</si>
  <si>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</si>
  <si>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</si>
  <si>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</si>
  <si>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</si>
  <si>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</si>
  <si>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</si>
  <si>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</si>
  <si>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</si>
  <si>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</si>
  <si>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</si>
  <si>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</si>
  <si>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</si>
  <si>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</si>
  <si>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</si>
  <si>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</si>
  <si>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</si>
  <si>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</si>
  <si>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</si>
  <si>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</si>
  <si>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</si>
  <si>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</si>
  <si>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</si>
  <si>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</si>
  <si>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</si>
  <si>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</si>
  <si>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</si>
  <si>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</si>
  <si>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20대는 몇 명?</t>
    <phoneticPr fontId="1" type="noConversion"/>
  </si>
  <si>
    <t>30대는 몇 명?</t>
    <phoneticPr fontId="1" type="noConversion"/>
  </si>
  <si>
    <t>40대는 몇 명?</t>
  </si>
  <si>
    <t>50대는 몇 명?</t>
  </si>
  <si>
    <t>60대는 몇 명?</t>
  </si>
  <si>
    <t>70대는 몇 명?</t>
  </si>
  <si>
    <t>80대는 몇 명?</t>
  </si>
  <si>
    <t>10대는 몇 명?</t>
    <phoneticPr fontId="1" type="noConversion"/>
  </si>
  <si>
    <t>성별</t>
    <phoneticPr fontId="1" type="noConversion"/>
  </si>
  <si>
    <t>남자는 몇 명?</t>
    <phoneticPr fontId="1" type="noConversion"/>
  </si>
  <si>
    <t>여자는 몇 명?</t>
    <phoneticPr fontId="1" type="noConversion"/>
  </si>
  <si>
    <t>피벗 하기</t>
    <phoneticPr fontId="1" type="noConversion"/>
  </si>
  <si>
    <t>(성별, 연령대별)</t>
    <phoneticPr fontId="1" type="noConversion"/>
  </si>
  <si>
    <t>911111-1******</t>
  </si>
  <si>
    <t>191211-1******</t>
  </si>
  <si>
    <t>191211-10******</t>
  </si>
  <si>
    <t>911111-10******</t>
  </si>
  <si>
    <t>191211-11******</t>
  </si>
  <si>
    <t>941111-1******</t>
  </si>
  <si>
    <t>940101-1******</t>
  </si>
  <si>
    <t>900111-1******</t>
  </si>
  <si>
    <t>940101-10******</t>
  </si>
  <si>
    <t>900111-10******</t>
  </si>
  <si>
    <t>940101-11******</t>
  </si>
  <si>
    <t>900111-14******</t>
  </si>
  <si>
    <t>910111-1******</t>
    <phoneticPr fontId="1" type="noConversion"/>
  </si>
  <si>
    <t>931111-1******</t>
    <phoneticPr fontId="1" type="noConversion"/>
  </si>
  <si>
    <t>890101-1******</t>
    <phoneticPr fontId="1" type="noConversion"/>
  </si>
  <si>
    <t>691211-1******</t>
    <phoneticPr fontId="1" type="noConversion"/>
  </si>
  <si>
    <t>710221-11******</t>
    <phoneticPr fontId="1" type="noConversion"/>
  </si>
  <si>
    <t>951130-2******</t>
    <phoneticPr fontId="1" type="noConversion"/>
  </si>
  <si>
    <t>일수</t>
    <phoneticPr fontId="1" type="noConversion"/>
  </si>
  <si>
    <t>오늘</t>
    <phoneticPr fontId="1" type="noConversion"/>
  </si>
  <si>
    <t>900111-2******</t>
    <phoneticPr fontId="1" type="noConversion"/>
  </si>
  <si>
    <t>911111-2******</t>
    <phoneticPr fontId="1" type="noConversion"/>
  </si>
  <si>
    <t>연월일</t>
    <phoneticPr fontId="1" type="noConversion"/>
  </si>
  <si>
    <t>연</t>
    <phoneticPr fontId="1" type="noConversion"/>
  </si>
  <si>
    <t>월</t>
    <phoneticPr fontId="1" type="noConversion"/>
  </si>
  <si>
    <t>일</t>
    <phoneticPr fontId="1" type="noConversion"/>
  </si>
  <si>
    <t>191211-1******</t>
    <phoneticPr fontId="1" type="noConversion"/>
  </si>
  <si>
    <t>191211-11******</t>
    <phoneticPr fontId="1" type="noConversion"/>
  </si>
  <si>
    <t>191211-2******</t>
    <phoneticPr fontId="1" type="noConversion"/>
  </si>
  <si>
    <t>900111-1******</t>
    <phoneticPr fontId="1" type="noConversion"/>
  </si>
  <si>
    <t>911111-1******</t>
    <phoneticPr fontId="1" type="noConversion"/>
  </si>
  <si>
    <t>940101-1******</t>
    <phoneticPr fontId="1" type="noConversion"/>
  </si>
  <si>
    <t>771227-2******</t>
    <phoneticPr fontId="1" type="noConversion"/>
  </si>
  <si>
    <t>900111-2******</t>
    <phoneticPr fontId="1" type="noConversion"/>
  </si>
  <si>
    <t>911111-2******</t>
    <phoneticPr fontId="1" type="noConversion"/>
  </si>
  <si>
    <t>사고접수일자</t>
    <phoneticPr fontId="1" type="noConversion"/>
  </si>
  <si>
    <t>사고발생연월일</t>
    <phoneticPr fontId="1" type="noConversion"/>
  </si>
  <si>
    <t>사고발생후 지나간 일수</t>
    <phoneticPr fontId="1" type="noConversion"/>
  </si>
  <si>
    <t>0대</t>
    <phoneticPr fontId="1" type="noConversion"/>
  </si>
  <si>
    <t>10대</t>
    <phoneticPr fontId="1" type="noConversion"/>
  </si>
  <si>
    <t>20대</t>
    <phoneticPr fontId="1" type="noConversion"/>
  </si>
  <si>
    <t>30대</t>
  </si>
  <si>
    <t>40대</t>
  </si>
  <si>
    <t>50대</t>
  </si>
  <si>
    <t>60대</t>
  </si>
  <si>
    <t>70대</t>
  </si>
  <si>
    <t>80대</t>
  </si>
  <si>
    <t>90대</t>
  </si>
  <si>
    <t>100대</t>
  </si>
  <si>
    <t>110대</t>
  </si>
  <si>
    <t>120대</t>
  </si>
  <si>
    <t>130대</t>
  </si>
  <si>
    <t>140대</t>
  </si>
  <si>
    <t>나이.내림</t>
    <phoneticPr fontId="1" type="noConversion"/>
  </si>
  <si>
    <t>나이.올림</t>
    <phoneticPr fontId="1" type="noConversion"/>
  </si>
  <si>
    <t>연령대</t>
    <phoneticPr fontId="1" type="noConversion"/>
  </si>
  <si>
    <t>사고발생후 지나간 일수 평균</t>
    <phoneticPr fontId="1" type="noConversion"/>
  </si>
  <si>
    <t>행 레이블</t>
  </si>
  <si>
    <t>1</t>
  </si>
  <si>
    <t>2</t>
  </si>
  <si>
    <t>총합계</t>
  </si>
  <si>
    <t>개수 : 고객번호</t>
  </si>
  <si>
    <t>20대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</si>
</sst>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_-* #,##0.0_-;\-* #,##0.0_-;_-* &quot;-&quot;??_-;_-@_-"/>
    <numFmt numFmtId="177" formatCode="_-* #,##0_-;\-* #,##0_-;_-* &quot;-&quot;??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41" fontId="3" fillId="0" borderId="0" xfId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유재나" refreshedDate="45628.649719791669" createdVersion="8" refreshedVersion="8" minRefreshableVersion="3" recordCount="400" xr:uid="{4F34B813-29D5-4017-86A8-B192F01A1CFE}">
  <cacheSource type="worksheet">
    <worksheetSource ref="A1:T401" sheet="Sheet1"/>
  </cacheSource>
  <cacheFields count="20">
    <cacheField name="고객번호" numFmtId="0">
      <sharedItems count="400">
        <s v="A111"/>
        <s v="A112"/>
        <s v="A113"/>
        <s v="A114"/>
        <s v="A115"/>
        <s v="A116"/>
        <s v="A117"/>
        <s v="A118"/>
        <s v="A119"/>
        <s v="A120"/>
        <s v="A121"/>
        <s v="A122"/>
        <s v="A123"/>
        <s v="A124"/>
        <s v="A125"/>
        <s v="A126"/>
        <s v="A127"/>
        <s v="A128"/>
        <s v="A129"/>
        <s v="A130"/>
        <s v="A131"/>
        <s v="A132"/>
        <s v="A133"/>
        <s v="A134"/>
        <s v="A135"/>
        <s v="A136"/>
        <s v="A137"/>
        <s v="A138"/>
        <s v="A139"/>
        <s v="A140"/>
        <s v="A141"/>
        <s v="A142"/>
        <s v="A143"/>
        <s v="A144"/>
        <s v="A145"/>
        <s v="A146"/>
        <s v="A147"/>
        <s v="A148"/>
        <s v="A149"/>
        <s v="A150"/>
        <s v="A151"/>
        <s v="A152"/>
        <s v="A153"/>
        <s v="A154"/>
        <s v="A155"/>
        <s v="A156"/>
        <s v="A157"/>
        <s v="A158"/>
        <s v="A159"/>
        <s v="A160"/>
        <s v="A161"/>
        <s v="A162"/>
        <s v="A163"/>
        <s v="A164"/>
        <s v="A165"/>
        <s v="A166"/>
        <s v="A167"/>
        <s v="A168"/>
        <s v="A169"/>
        <s v="A170"/>
        <s v="A171"/>
        <s v="A172"/>
        <s v="A173"/>
        <s v="A174"/>
        <s v="A175"/>
        <s v="A176"/>
        <s v="A177"/>
        <s v="A178"/>
        <s v="A179"/>
        <s v="A180"/>
        <s v="A181"/>
        <s v="A182"/>
        <s v="A183"/>
        <s v="A184"/>
        <s v="A185"/>
        <s v="A186"/>
        <s v="A187"/>
        <s v="A188"/>
        <s v="A189"/>
        <s v="A190"/>
        <s v="A191"/>
        <s v="A192"/>
        <s v="A193"/>
        <s v="A194"/>
        <s v="A195"/>
        <s v="A196"/>
        <s v="A197"/>
        <s v="A198"/>
        <s v="A199"/>
        <s v="A200"/>
        <s v="A201"/>
        <s v="A202"/>
        <s v="A203"/>
        <s v="A204"/>
        <s v="A205"/>
        <s v="A206"/>
        <s v="A207"/>
        <s v="A208"/>
        <s v="A209"/>
        <s v="A210"/>
        <s v="A211"/>
        <s v="A212"/>
        <s v="A213"/>
        <s v="A214"/>
        <s v="A215"/>
        <s v="A216"/>
        <s v="A217"/>
        <s v="A218"/>
        <s v="A219"/>
        <s v="A220"/>
        <s v="A221"/>
        <s v="A222"/>
        <s v="A223"/>
        <s v="A224"/>
        <s v="A225"/>
        <s v="A226"/>
        <s v="A227"/>
        <s v="A228"/>
        <s v="A229"/>
        <s v="A230"/>
        <s v="A231"/>
        <s v="A232"/>
        <s v="A233"/>
        <s v="A234"/>
        <s v="A235"/>
        <s v="A236"/>
        <s v="A237"/>
        <s v="A238"/>
        <s v="A239"/>
        <s v="A240"/>
        <s v="A241"/>
        <s v="A242"/>
        <s v="A243"/>
        <s v="A244"/>
        <s v="A245"/>
        <s v="A246"/>
        <s v="A247"/>
        <s v="A248"/>
        <s v="A249"/>
        <s v="A250"/>
        <s v="A251"/>
        <s v="A252"/>
        <s v="A253"/>
        <s v="A254"/>
        <s v="A255"/>
        <s v="A256"/>
        <s v="A257"/>
        <s v="A258"/>
        <s v="A259"/>
        <s v="A260"/>
        <s v="A261"/>
        <s v="A262"/>
        <s v="A263"/>
        <s v="A264"/>
        <s v="A265"/>
        <s v="A266"/>
        <s v="A267"/>
        <s v="A268"/>
        <s v="A269"/>
        <s v="A270"/>
        <s v="A271"/>
        <s v="A272"/>
        <s v="A273"/>
        <s v="A274"/>
        <s v="A275"/>
        <s v="A276"/>
        <s v="A277"/>
        <s v="A278"/>
        <s v="A279"/>
        <s v="A280"/>
        <s v="A281"/>
        <s v="A282"/>
        <s v="A283"/>
        <s v="A284"/>
        <s v="A285"/>
        <s v="A286"/>
        <s v="A287"/>
        <s v="A288"/>
        <s v="A289"/>
        <s v="A290"/>
        <s v="A291"/>
        <s v="A292"/>
        <s v="A293"/>
        <s v="A294"/>
        <s v="A295"/>
        <s v="A296"/>
        <s v="A297"/>
        <s v="A298"/>
        <s v="A299"/>
        <s v="A300"/>
        <s v="A301"/>
        <s v="A302"/>
        <s v="A303"/>
        <s v="A304"/>
        <s v="A305"/>
        <s v="A306"/>
        <s v="A307"/>
        <s v="A308"/>
        <s v="A309"/>
        <s v="A310"/>
        <s v="A311"/>
        <s v="A312"/>
        <s v="A313"/>
        <s v="A314"/>
        <s v="A315"/>
        <s v="A316"/>
        <s v="A317"/>
        <s v="A318"/>
        <s v="A319"/>
        <s v="A320"/>
        <s v="A321"/>
        <s v="A322"/>
        <s v="A323"/>
        <s v="A324"/>
        <s v="A325"/>
        <s v="A326"/>
        <s v="A327"/>
        <s v="A328"/>
        <s v="A329"/>
        <s v="A330"/>
        <s v="A331"/>
        <s v="A332"/>
        <s v="A333"/>
        <s v="A334"/>
        <s v="A335"/>
        <s v="A336"/>
        <s v="A337"/>
        <s v="A338"/>
        <s v="A339"/>
        <s v="A340"/>
        <s v="A341"/>
        <s v="A342"/>
        <s v="A343"/>
        <s v="A344"/>
        <s v="A345"/>
        <s v="A346"/>
        <s v="A347"/>
        <s v="A348"/>
        <s v="A349"/>
        <s v="A350"/>
        <s v="A351"/>
        <s v="A352"/>
        <s v="A353"/>
        <s v="A354"/>
        <s v="A355"/>
        <s v="A356"/>
        <s v="A357"/>
        <s v="A358"/>
        <s v="A359"/>
        <s v="A360"/>
        <s v="A361"/>
        <s v="A362"/>
        <s v="A363"/>
        <s v="A364"/>
        <s v="A365"/>
        <s v="A366"/>
        <s v="A367"/>
        <s v="A368"/>
        <s v="A369"/>
        <s v="A370"/>
        <s v="A371"/>
        <s v="A372"/>
        <s v="A373"/>
        <s v="A374"/>
        <s v="A375"/>
        <s v="A376"/>
        <s v="A377"/>
        <s v="A378"/>
        <s v="A379"/>
        <s v="A380"/>
        <s v="A381"/>
        <s v="A382"/>
        <s v="A383"/>
        <s v="A384"/>
        <s v="A385"/>
        <s v="A386"/>
        <s v="A387"/>
        <s v="A388"/>
        <s v="A389"/>
        <s v="A390"/>
        <s v="A391"/>
        <s v="A392"/>
        <s v="A393"/>
        <s v="A394"/>
        <s v="A395"/>
        <s v="A396"/>
        <s v="A397"/>
        <s v="A398"/>
        <s v="A399"/>
        <s v="A400"/>
        <s v="A401"/>
        <s v="A402"/>
        <s v="A403"/>
        <s v="A404"/>
        <s v="A405"/>
        <s v="A406"/>
        <s v="A407"/>
        <s v="A408"/>
        <s v="A409"/>
        <s v="A410"/>
        <s v="A411"/>
        <s v="A412"/>
        <s v="A413"/>
        <s v="A414"/>
        <s v="A415"/>
        <s v="A416"/>
        <s v="A417"/>
        <s v="A418"/>
        <s v="A419"/>
        <s v="A420"/>
        <s v="A421"/>
        <s v="A422"/>
        <s v="A423"/>
        <s v="A424"/>
        <s v="A425"/>
        <s v="A426"/>
        <s v="A427"/>
        <s v="A428"/>
        <s v="A429"/>
        <s v="A430"/>
        <s v="A431"/>
        <s v="A432"/>
        <s v="A433"/>
        <s v="A434"/>
        <s v="A435"/>
        <s v="A436"/>
        <s v="A437"/>
        <s v="A438"/>
        <s v="A439"/>
        <s v="A440"/>
        <s v="A441"/>
        <s v="A442"/>
        <s v="A443"/>
        <s v="A444"/>
        <s v="A445"/>
        <s v="A446"/>
        <s v="A447"/>
        <s v="A448"/>
        <s v="A449"/>
        <s v="A450"/>
        <s v="A451"/>
        <s v="A452"/>
        <s v="A453"/>
        <s v="A454"/>
        <s v="A455"/>
        <s v="A456"/>
        <s v="A457"/>
        <s v="A458"/>
        <s v="A459"/>
        <s v="A460"/>
        <s v="A461"/>
        <s v="A462"/>
        <s v="A463"/>
        <s v="A464"/>
        <s v="A465"/>
        <s v="A466"/>
        <s v="A467"/>
        <s v="A468"/>
        <s v="A469"/>
        <s v="A470"/>
        <s v="A471"/>
        <s v="A472"/>
        <s v="A473"/>
        <s v="A474"/>
        <s v="A475"/>
        <s v="A476"/>
        <s v="A477"/>
        <s v="A478"/>
        <s v="A479"/>
        <s v="A480"/>
        <s v="A481"/>
        <s v="A482"/>
        <s v="A483"/>
        <s v="A484"/>
        <s v="A485"/>
        <s v="A486"/>
        <s v="A487"/>
        <s v="A488"/>
        <s v="A489"/>
        <s v="A490"/>
        <s v="A491"/>
        <s v="A492"/>
        <s v="A493"/>
        <s v="A494"/>
        <s v="A495"/>
        <s v="A496"/>
        <s v="A497"/>
        <s v="A498"/>
        <s v="A499"/>
        <s v="A500"/>
        <s v="A501"/>
        <s v="A502"/>
        <s v="A503"/>
        <s v="A504"/>
        <s v="A505"/>
        <s v="A506"/>
        <s v="A507"/>
        <s v="A508"/>
        <s v="A509"/>
        <s v="A510"/>
      </sharedItems>
    </cacheField>
    <cacheField name="주민등록번호" numFmtId="0">
      <sharedItems/>
    </cacheField>
    <cacheField name="연월일" numFmtId="0">
      <sharedItems/>
    </cacheField>
    <cacheField name="연" numFmtId="0">
      <sharedItems/>
    </cacheField>
    <cacheField name="월" numFmtId="0">
      <sharedItems/>
    </cacheField>
    <cacheField name="일" numFmtId="0">
      <sharedItems/>
    </cacheField>
    <cacheField name="생년월일" numFmtId="14">
      <sharedItems containsSemiMixedTypes="0" containsNonDate="0" containsDate="1" containsString="0" minDate="1919-12-11T00:00:00" maxDate="1998-11-16T00:00:00"/>
    </cacheField>
    <cacheField name="오늘" numFmtId="14">
      <sharedItems containsSemiMixedTypes="0" containsNonDate="0" containsDate="1" containsString="0" minDate="2024-12-02T00:00:00" maxDate="2024-12-03T00:00:00"/>
    </cacheField>
    <cacheField name="일수" numFmtId="41">
      <sharedItems containsSemiMixedTypes="0" containsString="0" containsNumber="1" containsInteger="1" minValue="9514" maxValue="38343"/>
    </cacheField>
    <cacheField name="햇수" numFmtId="176">
      <sharedItems containsSemiMixedTypes="0" containsString="0" containsNumber="1" minValue="26.065753424657533" maxValue="105.04931506849314"/>
    </cacheField>
    <cacheField name="나이.내림" numFmtId="176">
      <sharedItems containsSemiMixedTypes="0" containsString="0" containsNumber="1" containsInteger="1" minValue="26" maxValue="105"/>
    </cacheField>
    <cacheField name="나이.올림" numFmtId="176">
      <sharedItems containsSemiMixedTypes="0" containsString="0" containsNumber="1" containsInteger="1" minValue="27" maxValue="106"/>
    </cacheField>
    <cacheField name="연령대" numFmtId="177">
      <sharedItems count="5">
        <s v="30대"/>
        <s v="20대"/>
        <s v="40대"/>
        <s v="50대"/>
        <s v="100대"/>
      </sharedItems>
    </cacheField>
    <cacheField name="성별" numFmtId="0">
      <sharedItems count="2">
        <s v="1"/>
        <s v="2"/>
      </sharedItems>
    </cacheField>
    <cacheField name="사고접수일자" numFmtId="0">
      <sharedItems containsSemiMixedTypes="0" containsString="0" containsNumber="1" containsInteger="1" minValue="20060112" maxValue="20061205"/>
    </cacheField>
    <cacheField name="연2" numFmtId="0">
      <sharedItems/>
    </cacheField>
    <cacheField name="월2" numFmtId="0">
      <sharedItems/>
    </cacheField>
    <cacheField name="일2" numFmtId="0">
      <sharedItems/>
    </cacheField>
    <cacheField name="사고발생연월일" numFmtId="14">
      <sharedItems containsSemiMixedTypes="0" containsNonDate="0" containsDate="1" containsString="0" minDate="2006-01-12T00:00:00" maxDate="2006-12-06T00:00:00"/>
    </cacheField>
    <cacheField name="사고발생후 지나간 일수" numFmtId="0">
      <sharedItems containsSemiMixedTypes="0" containsString="0" containsNumber="1" containsInteger="1" minValue="6572" maxValue="6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s v="891231-1******"/>
    <s v="891231"/>
    <s v="89"/>
    <s v="12"/>
    <s v="31"/>
    <d v="1989-12-31T00:00:00"/>
    <d v="2024-12-02T00:00:00"/>
    <n v="12755"/>
    <n v="34.945205479452056"/>
    <n v="34"/>
    <n v="35"/>
    <x v="0"/>
    <x v="0"/>
    <n v="20060112"/>
    <s v="2006"/>
    <s v="01"/>
    <s v="12"/>
    <d v="2006-01-12T00:00:00"/>
    <n v="6899"/>
  </r>
  <r>
    <x v="1"/>
    <s v="910101-1******"/>
    <s v="910101"/>
    <s v="91"/>
    <s v="01"/>
    <s v="01"/>
    <d v="1991-01-01T00:00:00"/>
    <d v="2024-12-02T00:00:00"/>
    <n v="12389"/>
    <n v="33.942465753424656"/>
    <n v="33"/>
    <n v="34"/>
    <x v="0"/>
    <x v="0"/>
    <n v="20060112"/>
    <s v="2006"/>
    <s v="01"/>
    <s v="12"/>
    <d v="2006-01-12T00:00:00"/>
    <n v="6899"/>
  </r>
  <r>
    <x v="2"/>
    <s v="870228-2******"/>
    <s v="870228"/>
    <s v="87"/>
    <s v="02"/>
    <s v="28"/>
    <d v="1987-02-28T00:00:00"/>
    <d v="2024-12-02T00:00:00"/>
    <n v="13792"/>
    <n v="37.786301369863011"/>
    <n v="37"/>
    <n v="38"/>
    <x v="0"/>
    <x v="1"/>
    <n v="20060112"/>
    <s v="2006"/>
    <s v="01"/>
    <s v="12"/>
    <d v="2006-01-12T00:00:00"/>
    <n v="6899"/>
  </r>
  <r>
    <x v="3"/>
    <s v="900716-1******"/>
    <s v="900716"/>
    <s v="90"/>
    <s v="07"/>
    <s v="16"/>
    <d v="1990-07-16T00:00:00"/>
    <d v="2024-12-02T00:00:00"/>
    <n v="12558"/>
    <n v="34.405479452054792"/>
    <n v="34"/>
    <n v="35"/>
    <x v="0"/>
    <x v="0"/>
    <n v="20060112"/>
    <s v="2006"/>
    <s v="01"/>
    <s v="12"/>
    <d v="2006-01-12T00:00:00"/>
    <n v="6899"/>
  </r>
  <r>
    <x v="4"/>
    <s v="981115-1******"/>
    <s v="981115"/>
    <s v="98"/>
    <s v="11"/>
    <s v="15"/>
    <d v="1998-11-15T00:00:00"/>
    <d v="2024-12-02T00:00:00"/>
    <n v="9514"/>
    <n v="26.065753424657533"/>
    <n v="26"/>
    <n v="27"/>
    <x v="1"/>
    <x v="0"/>
    <n v="20060112"/>
    <s v="2006"/>
    <s v="01"/>
    <s v="12"/>
    <d v="2006-01-12T00:00:00"/>
    <n v="6899"/>
  </r>
  <r>
    <x v="5"/>
    <s v="951130-2******"/>
    <s v="951130"/>
    <s v="95"/>
    <s v="11"/>
    <s v="30"/>
    <d v="1995-11-30T00:00:00"/>
    <d v="2024-12-02T00:00:00"/>
    <n v="10595"/>
    <n v="29.027397260273972"/>
    <n v="29"/>
    <n v="30"/>
    <x v="0"/>
    <x v="1"/>
    <n v="20060112"/>
    <s v="2006"/>
    <s v="01"/>
    <s v="12"/>
    <d v="2006-01-12T00:00:00"/>
    <n v="6899"/>
  </r>
  <r>
    <x v="6"/>
    <s v="791211-2******"/>
    <s v="791211"/>
    <s v="79"/>
    <s v="12"/>
    <s v="11"/>
    <d v="1979-12-11T00:00:00"/>
    <d v="2024-12-02T00:00:00"/>
    <n v="16428"/>
    <n v="45.008219178082193"/>
    <n v="45"/>
    <n v="46"/>
    <x v="2"/>
    <x v="1"/>
    <n v="20060126"/>
    <s v="2006"/>
    <s v="01"/>
    <s v="26"/>
    <d v="2006-01-26T00:00:00"/>
    <n v="6885"/>
  </r>
  <r>
    <x v="7"/>
    <s v="910101-2******"/>
    <s v="910101"/>
    <s v="91"/>
    <s v="01"/>
    <s v="01"/>
    <d v="1991-01-01T00:00:00"/>
    <d v="2024-12-02T00:00:00"/>
    <n v="12389"/>
    <n v="33.942465753424656"/>
    <n v="33"/>
    <n v="34"/>
    <x v="0"/>
    <x v="1"/>
    <n v="20060126"/>
    <s v="2006"/>
    <s v="01"/>
    <s v="26"/>
    <d v="2006-01-26T00:00:00"/>
    <n v="6885"/>
  </r>
  <r>
    <x v="8"/>
    <s v="770227-1******"/>
    <s v="770227"/>
    <s v="77"/>
    <s v="02"/>
    <s v="27"/>
    <d v="1977-02-27T00:00:00"/>
    <d v="2024-12-02T00:00:00"/>
    <n v="17445"/>
    <n v="47.794520547945204"/>
    <n v="47"/>
    <n v="48"/>
    <x v="2"/>
    <x v="0"/>
    <n v="20060215"/>
    <s v="2006"/>
    <s v="02"/>
    <s v="15"/>
    <d v="2006-02-15T00:00:00"/>
    <n v="6865"/>
  </r>
  <r>
    <x v="9"/>
    <s v="900716-2******"/>
    <s v="900716"/>
    <s v="90"/>
    <s v="07"/>
    <s v="16"/>
    <d v="1990-07-16T00:00:00"/>
    <d v="2024-12-02T00:00:00"/>
    <n v="12558"/>
    <n v="34.405479452054792"/>
    <n v="34"/>
    <n v="35"/>
    <x v="0"/>
    <x v="1"/>
    <n v="20060215"/>
    <s v="2006"/>
    <s v="02"/>
    <s v="15"/>
    <d v="2006-02-15T00:00:00"/>
    <n v="6865"/>
  </r>
  <r>
    <x v="10"/>
    <s v="971113-2******"/>
    <s v="971113"/>
    <s v="97"/>
    <s v="11"/>
    <s v="13"/>
    <d v="1997-11-13T00:00:00"/>
    <d v="2024-12-02T00:00:00"/>
    <n v="9881"/>
    <n v="27.07123287671233"/>
    <n v="27"/>
    <n v="28"/>
    <x v="1"/>
    <x v="1"/>
    <n v="20060215"/>
    <s v="2006"/>
    <s v="02"/>
    <s v="15"/>
    <d v="2006-02-15T00:00:00"/>
    <n v="6865"/>
  </r>
  <r>
    <x v="11"/>
    <s v="940607-1******"/>
    <s v="940607"/>
    <s v="94"/>
    <s v="06"/>
    <s v="07"/>
    <d v="1994-06-07T00:00:00"/>
    <d v="2024-12-02T00:00:00"/>
    <n v="11136"/>
    <n v="30.509589041095889"/>
    <n v="30"/>
    <n v="31"/>
    <x v="0"/>
    <x v="0"/>
    <n v="20060215"/>
    <s v="2006"/>
    <s v="02"/>
    <s v="15"/>
    <d v="2006-02-15T00:00:00"/>
    <n v="6865"/>
  </r>
  <r>
    <x v="12"/>
    <s v="791211-1******"/>
    <s v="791211"/>
    <s v="79"/>
    <s v="12"/>
    <s v="11"/>
    <d v="1979-12-11T00:00:00"/>
    <d v="2024-12-02T00:00:00"/>
    <n v="16428"/>
    <n v="45.008219178082193"/>
    <n v="45"/>
    <n v="46"/>
    <x v="2"/>
    <x v="0"/>
    <n v="20060215"/>
    <s v="2006"/>
    <s v="02"/>
    <s v="15"/>
    <d v="2006-02-15T00:00:00"/>
    <n v="6865"/>
  </r>
  <r>
    <x v="13"/>
    <s v="910111-1******"/>
    <s v="910111"/>
    <s v="91"/>
    <s v="01"/>
    <s v="11"/>
    <d v="1991-01-11T00:00:00"/>
    <d v="2024-12-02T00:00:00"/>
    <n v="12379"/>
    <n v="33.915068493150685"/>
    <n v="33"/>
    <n v="34"/>
    <x v="0"/>
    <x v="0"/>
    <n v="20060215"/>
    <s v="2006"/>
    <s v="02"/>
    <s v="15"/>
    <d v="2006-02-15T00:00:00"/>
    <n v="6865"/>
  </r>
  <r>
    <x v="14"/>
    <s v="771227-2******"/>
    <s v="771227"/>
    <s v="77"/>
    <s v="12"/>
    <s v="27"/>
    <d v="1977-12-27T00:00:00"/>
    <d v="2024-12-02T00:00:00"/>
    <n v="17142"/>
    <n v="46.964383561643835"/>
    <n v="46"/>
    <n v="47"/>
    <x v="2"/>
    <x v="1"/>
    <n v="20060215"/>
    <s v="2006"/>
    <s v="02"/>
    <s v="15"/>
    <d v="2006-02-15T00:00:00"/>
    <n v="6865"/>
  </r>
  <r>
    <x v="15"/>
    <s v="931111-1******"/>
    <s v="931111"/>
    <s v="93"/>
    <s v="11"/>
    <s v="11"/>
    <d v="1993-11-11T00:00:00"/>
    <d v="2024-12-02T00:00:00"/>
    <n v="11344"/>
    <n v="31.079452054794519"/>
    <n v="31"/>
    <n v="32"/>
    <x v="0"/>
    <x v="0"/>
    <n v="20060215"/>
    <s v="2006"/>
    <s v="02"/>
    <s v="15"/>
    <d v="2006-02-15T00:00:00"/>
    <n v="6865"/>
  </r>
  <r>
    <x v="16"/>
    <s v="890101-1******"/>
    <s v="890101"/>
    <s v="89"/>
    <s v="01"/>
    <s v="01"/>
    <d v="1989-01-01T00:00:00"/>
    <d v="2024-12-02T00:00:00"/>
    <n v="13119"/>
    <n v="35.942465753424656"/>
    <n v="35"/>
    <n v="36"/>
    <x v="0"/>
    <x v="0"/>
    <n v="20060215"/>
    <s v="2006"/>
    <s v="02"/>
    <s v="15"/>
    <d v="2006-02-15T00:00:00"/>
    <n v="6865"/>
  </r>
  <r>
    <x v="17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215"/>
    <s v="2006"/>
    <s v="02"/>
    <s v="15"/>
    <d v="2006-02-15T00:00:00"/>
    <n v="6865"/>
  </r>
  <r>
    <x v="18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215"/>
    <s v="2006"/>
    <s v="02"/>
    <s v="15"/>
    <d v="2006-02-15T00:00:00"/>
    <n v="6865"/>
  </r>
  <r>
    <x v="19"/>
    <s v="940607-2******"/>
    <s v="940607"/>
    <s v="94"/>
    <s v="06"/>
    <s v="07"/>
    <d v="1994-06-07T00:00:00"/>
    <d v="2024-12-02T00:00:00"/>
    <n v="11136"/>
    <n v="30.509589041095889"/>
    <n v="30"/>
    <n v="31"/>
    <x v="0"/>
    <x v="1"/>
    <n v="20060309"/>
    <s v="2006"/>
    <s v="03"/>
    <s v="09"/>
    <d v="2006-03-09T00:00:00"/>
    <n v="6843"/>
  </r>
  <r>
    <x v="20"/>
    <s v="791211-2******"/>
    <s v="791211"/>
    <s v="79"/>
    <s v="12"/>
    <s v="11"/>
    <d v="1979-12-11T00:00:00"/>
    <d v="2024-12-02T00:00:00"/>
    <n v="16428"/>
    <n v="45.008219178082193"/>
    <n v="45"/>
    <n v="46"/>
    <x v="2"/>
    <x v="1"/>
    <n v="20060309"/>
    <s v="2006"/>
    <s v="03"/>
    <s v="09"/>
    <d v="2006-03-09T00:00:00"/>
    <n v="6843"/>
  </r>
  <r>
    <x v="21"/>
    <s v="910101-2******"/>
    <s v="910101"/>
    <s v="91"/>
    <s v="01"/>
    <s v="01"/>
    <d v="1991-01-01T00:00:00"/>
    <d v="2024-12-02T00:00:00"/>
    <n v="12389"/>
    <n v="33.942465753424656"/>
    <n v="33"/>
    <n v="34"/>
    <x v="0"/>
    <x v="1"/>
    <n v="20060309"/>
    <s v="2006"/>
    <s v="03"/>
    <s v="09"/>
    <d v="2006-03-09T00:00:00"/>
    <n v="6843"/>
  </r>
  <r>
    <x v="22"/>
    <s v="770227-1******"/>
    <s v="770227"/>
    <s v="77"/>
    <s v="02"/>
    <s v="27"/>
    <d v="1977-02-27T00:00:00"/>
    <d v="2024-12-02T00:00:00"/>
    <n v="17445"/>
    <n v="47.794520547945204"/>
    <n v="47"/>
    <n v="48"/>
    <x v="2"/>
    <x v="0"/>
    <n v="20060309"/>
    <s v="2006"/>
    <s v="03"/>
    <s v="09"/>
    <d v="2006-03-09T00:00:00"/>
    <n v="6843"/>
  </r>
  <r>
    <x v="23"/>
    <s v="900716-2******"/>
    <s v="900716"/>
    <s v="90"/>
    <s v="07"/>
    <s v="16"/>
    <d v="1990-07-16T00:00:00"/>
    <d v="2024-12-02T00:00:00"/>
    <n v="12558"/>
    <n v="34.405479452054792"/>
    <n v="34"/>
    <n v="35"/>
    <x v="0"/>
    <x v="1"/>
    <n v="20060309"/>
    <s v="2006"/>
    <s v="03"/>
    <s v="09"/>
    <d v="2006-03-09T00:00:00"/>
    <n v="6843"/>
  </r>
  <r>
    <x v="24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309"/>
    <s v="2006"/>
    <s v="03"/>
    <s v="09"/>
    <d v="2006-03-09T00:00:00"/>
    <n v="6843"/>
  </r>
  <r>
    <x v="25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309"/>
    <s v="2006"/>
    <s v="03"/>
    <s v="09"/>
    <d v="2006-03-09T00:00:00"/>
    <n v="6843"/>
  </r>
  <r>
    <x v="26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309"/>
    <s v="2006"/>
    <s v="03"/>
    <s v="09"/>
    <d v="2006-03-09T00:00:00"/>
    <n v="6843"/>
  </r>
  <r>
    <x v="27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309"/>
    <s v="2006"/>
    <s v="03"/>
    <s v="09"/>
    <d v="2006-03-09T00:00:00"/>
    <n v="6843"/>
  </r>
  <r>
    <x v="28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314"/>
    <s v="2006"/>
    <s v="03"/>
    <s v="14"/>
    <d v="2006-03-14T00:00:00"/>
    <n v="6838"/>
  </r>
  <r>
    <x v="29"/>
    <s v="941111-1******"/>
    <s v="941111"/>
    <s v="94"/>
    <s v="11"/>
    <s v="11"/>
    <d v="1994-11-11T00:00:00"/>
    <d v="2024-12-02T00:00:00"/>
    <n v="10979"/>
    <n v="30.079452054794519"/>
    <n v="30"/>
    <n v="31"/>
    <x v="0"/>
    <x v="0"/>
    <n v="20060314"/>
    <s v="2006"/>
    <s v="03"/>
    <s v="14"/>
    <d v="2006-03-14T00:00:00"/>
    <n v="6838"/>
  </r>
  <r>
    <x v="30"/>
    <s v="191211-2******"/>
    <s v="191211"/>
    <s v="19"/>
    <s v="12"/>
    <s v="11"/>
    <d v="1919-12-11T00:00:00"/>
    <d v="2024-12-02T00:00:00"/>
    <n v="38343"/>
    <n v="105.04931506849314"/>
    <n v="105"/>
    <n v="106"/>
    <x v="4"/>
    <x v="1"/>
    <n v="20060314"/>
    <s v="2006"/>
    <s v="03"/>
    <s v="14"/>
    <d v="2006-03-14T00:00:00"/>
    <n v="6838"/>
  </r>
  <r>
    <x v="31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314"/>
    <s v="2006"/>
    <s v="03"/>
    <s v="14"/>
    <d v="2006-03-14T00:00:00"/>
    <n v="6838"/>
  </r>
  <r>
    <x v="32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314"/>
    <s v="2006"/>
    <s v="03"/>
    <s v="14"/>
    <d v="2006-03-14T00:00:00"/>
    <n v="6838"/>
  </r>
  <r>
    <x v="33"/>
    <s v="900111-2******"/>
    <s v="900111"/>
    <s v="90"/>
    <s v="01"/>
    <s v="11"/>
    <d v="1990-01-11T00:00:00"/>
    <d v="2024-12-02T00:00:00"/>
    <n v="12744"/>
    <n v="34.915068493150685"/>
    <n v="34"/>
    <n v="35"/>
    <x v="0"/>
    <x v="1"/>
    <n v="20060314"/>
    <s v="2006"/>
    <s v="03"/>
    <s v="14"/>
    <d v="2006-03-14T00:00:00"/>
    <n v="6838"/>
  </r>
  <r>
    <x v="34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314"/>
    <s v="2006"/>
    <s v="03"/>
    <s v="14"/>
    <d v="2006-03-14T00:00:00"/>
    <n v="6838"/>
  </r>
  <r>
    <x v="35"/>
    <s v="940101-1******"/>
    <s v="940101"/>
    <s v="94"/>
    <s v="01"/>
    <s v="01"/>
    <d v="1994-01-01T00:00:00"/>
    <d v="2024-12-02T00:00:00"/>
    <n v="11293"/>
    <n v="30.93972602739726"/>
    <n v="30"/>
    <n v="31"/>
    <x v="0"/>
    <x v="0"/>
    <n v="20060321"/>
    <s v="2006"/>
    <s v="03"/>
    <s v="21"/>
    <d v="2006-03-21T00:00:00"/>
    <n v="6831"/>
  </r>
  <r>
    <x v="36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321"/>
    <s v="2006"/>
    <s v="03"/>
    <s v="21"/>
    <d v="2006-03-21T00:00:00"/>
    <n v="6831"/>
  </r>
  <r>
    <x v="37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321"/>
    <s v="2006"/>
    <s v="03"/>
    <s v="21"/>
    <d v="2006-03-21T00:00:00"/>
    <n v="6831"/>
  </r>
  <r>
    <x v="38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321"/>
    <s v="2006"/>
    <s v="03"/>
    <s v="21"/>
    <d v="2006-03-21T00:00:00"/>
    <n v="6831"/>
  </r>
  <r>
    <x v="39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321"/>
    <s v="2006"/>
    <s v="03"/>
    <s v="21"/>
    <d v="2006-03-21T00:00:00"/>
    <n v="6831"/>
  </r>
  <r>
    <x v="40"/>
    <s v="911111-1******"/>
    <s v="911111"/>
    <s v="91"/>
    <s v="11"/>
    <s v="11"/>
    <d v="1991-11-11T00:00:00"/>
    <d v="2024-12-02T00:00:00"/>
    <n v="12075"/>
    <n v="33.082191780821915"/>
    <n v="33"/>
    <n v="34"/>
    <x v="0"/>
    <x v="0"/>
    <n v="20060321"/>
    <s v="2006"/>
    <s v="03"/>
    <s v="21"/>
    <d v="2006-03-21T00:00:00"/>
    <n v="6831"/>
  </r>
  <r>
    <x v="41"/>
    <s v="940101-1******"/>
    <s v="940101"/>
    <s v="94"/>
    <s v="01"/>
    <s v="01"/>
    <d v="1994-01-01T00:00:00"/>
    <d v="2024-12-02T00:00:00"/>
    <n v="11293"/>
    <n v="30.93972602739726"/>
    <n v="30"/>
    <n v="31"/>
    <x v="0"/>
    <x v="0"/>
    <n v="20060321"/>
    <s v="2006"/>
    <s v="03"/>
    <s v="21"/>
    <d v="2006-03-21T00:00:00"/>
    <n v="6831"/>
  </r>
  <r>
    <x v="42"/>
    <s v="191211-1******"/>
    <s v="191211"/>
    <s v="19"/>
    <s v="12"/>
    <s v="11"/>
    <d v="1919-12-11T00:00:00"/>
    <d v="2024-12-02T00:00:00"/>
    <n v="38343"/>
    <n v="105.04931506849314"/>
    <n v="105"/>
    <n v="106"/>
    <x v="4"/>
    <x v="0"/>
    <n v="20060321"/>
    <s v="2006"/>
    <s v="03"/>
    <s v="21"/>
    <d v="2006-03-21T00:00:00"/>
    <n v="6831"/>
  </r>
  <r>
    <x v="43"/>
    <s v="910101-1******"/>
    <s v="910101"/>
    <s v="91"/>
    <s v="01"/>
    <s v="01"/>
    <d v="1991-01-01T00:00:00"/>
    <d v="2024-12-02T00:00:00"/>
    <n v="12389"/>
    <n v="33.942465753424656"/>
    <n v="33"/>
    <n v="34"/>
    <x v="0"/>
    <x v="0"/>
    <n v="20060406"/>
    <s v="2006"/>
    <s v="04"/>
    <s v="06"/>
    <d v="2006-04-06T00:00:00"/>
    <n v="6815"/>
  </r>
  <r>
    <x v="44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406"/>
    <s v="2006"/>
    <s v="04"/>
    <s v="06"/>
    <d v="2006-04-06T00:00:00"/>
    <n v="6815"/>
  </r>
  <r>
    <x v="45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406"/>
    <s v="2006"/>
    <s v="04"/>
    <s v="06"/>
    <d v="2006-04-06T00:00:00"/>
    <n v="6815"/>
  </r>
  <r>
    <x v="46"/>
    <s v="911111-1******"/>
    <s v="911111"/>
    <s v="91"/>
    <s v="11"/>
    <s v="11"/>
    <d v="1991-11-11T00:00:00"/>
    <d v="2024-12-02T00:00:00"/>
    <n v="12075"/>
    <n v="33.082191780821915"/>
    <n v="33"/>
    <n v="34"/>
    <x v="0"/>
    <x v="0"/>
    <n v="20060406"/>
    <s v="2006"/>
    <s v="04"/>
    <s v="06"/>
    <d v="2006-04-06T00:00:00"/>
    <n v="6815"/>
  </r>
  <r>
    <x v="47"/>
    <s v="940101-1******"/>
    <s v="940101"/>
    <s v="94"/>
    <s v="01"/>
    <s v="01"/>
    <d v="1994-01-01T00:00:00"/>
    <d v="2024-12-02T00:00:00"/>
    <n v="11293"/>
    <n v="30.93972602739726"/>
    <n v="30"/>
    <n v="31"/>
    <x v="0"/>
    <x v="0"/>
    <n v="20060406"/>
    <s v="2006"/>
    <s v="04"/>
    <s v="06"/>
    <d v="2006-04-06T00:00:00"/>
    <n v="6815"/>
  </r>
  <r>
    <x v="48"/>
    <s v="191211-1******"/>
    <s v="191211"/>
    <s v="19"/>
    <s v="12"/>
    <s v="11"/>
    <d v="1919-12-11T00:00:00"/>
    <d v="2024-12-02T00:00:00"/>
    <n v="38343"/>
    <n v="105.04931506849314"/>
    <n v="105"/>
    <n v="106"/>
    <x v="4"/>
    <x v="0"/>
    <n v="20060406"/>
    <s v="2006"/>
    <s v="04"/>
    <s v="06"/>
    <d v="2006-04-06T00:00:00"/>
    <n v="6815"/>
  </r>
  <r>
    <x v="49"/>
    <s v="910101-1******"/>
    <s v="910101"/>
    <s v="91"/>
    <s v="01"/>
    <s v="01"/>
    <d v="1991-01-01T00:00:00"/>
    <d v="2024-12-02T00:00:00"/>
    <n v="12389"/>
    <n v="33.942465753424656"/>
    <n v="33"/>
    <n v="34"/>
    <x v="0"/>
    <x v="0"/>
    <n v="20060406"/>
    <s v="2006"/>
    <s v="04"/>
    <s v="06"/>
    <d v="2006-04-06T00:00:00"/>
    <n v="6815"/>
  </r>
  <r>
    <x v="50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406"/>
    <s v="2006"/>
    <s v="04"/>
    <s v="06"/>
    <d v="2006-04-06T00:00:00"/>
    <n v="6815"/>
  </r>
  <r>
    <x v="51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406"/>
    <s v="2006"/>
    <s v="04"/>
    <s v="06"/>
    <d v="2006-04-06T00:00:00"/>
    <n v="6815"/>
  </r>
  <r>
    <x v="52"/>
    <s v="911111-1******"/>
    <s v="911111"/>
    <s v="91"/>
    <s v="11"/>
    <s v="11"/>
    <d v="1991-11-11T00:00:00"/>
    <d v="2024-12-02T00:00:00"/>
    <n v="12075"/>
    <n v="33.082191780821915"/>
    <n v="33"/>
    <n v="34"/>
    <x v="0"/>
    <x v="0"/>
    <n v="20060406"/>
    <s v="2006"/>
    <s v="04"/>
    <s v="06"/>
    <d v="2006-04-06T00:00:00"/>
    <n v="6815"/>
  </r>
  <r>
    <x v="53"/>
    <s v="940101-1******"/>
    <s v="940101"/>
    <s v="94"/>
    <s v="01"/>
    <s v="01"/>
    <d v="1994-01-01T00:00:00"/>
    <d v="2024-12-02T00:00:00"/>
    <n v="11293"/>
    <n v="30.93972602739726"/>
    <n v="30"/>
    <n v="31"/>
    <x v="0"/>
    <x v="0"/>
    <n v="20060406"/>
    <s v="2006"/>
    <s v="04"/>
    <s v="06"/>
    <d v="2006-04-06T00:00:00"/>
    <n v="6815"/>
  </r>
  <r>
    <x v="54"/>
    <s v="191211-1******"/>
    <s v="191211"/>
    <s v="19"/>
    <s v="12"/>
    <s v="11"/>
    <d v="1919-12-11T00:00:00"/>
    <d v="2024-12-02T00:00:00"/>
    <n v="38343"/>
    <n v="105.04931506849314"/>
    <n v="105"/>
    <n v="106"/>
    <x v="4"/>
    <x v="0"/>
    <n v="20060406"/>
    <s v="2006"/>
    <s v="04"/>
    <s v="06"/>
    <d v="2006-04-06T00:00:00"/>
    <n v="6815"/>
  </r>
  <r>
    <x v="55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406"/>
    <s v="2006"/>
    <s v="04"/>
    <s v="06"/>
    <d v="2006-04-06T00:00:00"/>
    <n v="6815"/>
  </r>
  <r>
    <x v="56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406"/>
    <s v="2006"/>
    <s v="04"/>
    <s v="06"/>
    <d v="2006-04-06T00:00:00"/>
    <n v="6815"/>
  </r>
  <r>
    <x v="57"/>
    <s v="900111-1******"/>
    <s v="900111"/>
    <s v="90"/>
    <s v="01"/>
    <s v="11"/>
    <d v="1990-01-11T00:00:00"/>
    <d v="2024-12-02T00:00:00"/>
    <n v="12744"/>
    <n v="34.915068493150685"/>
    <n v="34"/>
    <n v="35"/>
    <x v="0"/>
    <x v="0"/>
    <n v="20060406"/>
    <s v="2006"/>
    <s v="04"/>
    <s v="06"/>
    <d v="2006-04-06T00:00:00"/>
    <n v="6815"/>
  </r>
  <r>
    <x v="58"/>
    <s v="911111-1******"/>
    <s v="911111"/>
    <s v="91"/>
    <s v="11"/>
    <s v="11"/>
    <d v="1991-11-11T00:00:00"/>
    <d v="2024-12-02T00:00:00"/>
    <n v="12075"/>
    <n v="33.082191780821915"/>
    <n v="33"/>
    <n v="34"/>
    <x v="0"/>
    <x v="0"/>
    <n v="20060411"/>
    <s v="2006"/>
    <s v="04"/>
    <s v="11"/>
    <d v="2006-04-11T00:00:00"/>
    <n v="6810"/>
  </r>
  <r>
    <x v="59"/>
    <s v="940101-1******"/>
    <s v="940101"/>
    <s v="94"/>
    <s v="01"/>
    <s v="01"/>
    <d v="1994-01-01T00:00:00"/>
    <d v="2024-12-02T00:00:00"/>
    <n v="11293"/>
    <n v="30.93972602739726"/>
    <n v="30"/>
    <n v="31"/>
    <x v="0"/>
    <x v="0"/>
    <n v="20060411"/>
    <s v="2006"/>
    <s v="04"/>
    <s v="11"/>
    <d v="2006-04-11T00:00:00"/>
    <n v="6810"/>
  </r>
  <r>
    <x v="60"/>
    <s v="191211-1******"/>
    <s v="191211"/>
    <s v="19"/>
    <s v="12"/>
    <s v="11"/>
    <d v="1919-12-11T00:00:00"/>
    <d v="2024-12-02T00:00:00"/>
    <n v="38343"/>
    <n v="105.04931506849314"/>
    <n v="105"/>
    <n v="106"/>
    <x v="4"/>
    <x v="0"/>
    <n v="20060411"/>
    <s v="2006"/>
    <s v="04"/>
    <s v="11"/>
    <d v="2006-04-11T00:00:00"/>
    <n v="6810"/>
  </r>
  <r>
    <x v="61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411"/>
    <s v="2006"/>
    <s v="04"/>
    <s v="11"/>
    <d v="2006-04-11T00:00:00"/>
    <n v="6810"/>
  </r>
  <r>
    <x v="62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411"/>
    <s v="2006"/>
    <s v="04"/>
    <s v="11"/>
    <d v="2006-04-11T00:00:00"/>
    <n v="6810"/>
  </r>
  <r>
    <x v="63"/>
    <s v="900111-1******"/>
    <s v="900111"/>
    <s v="90"/>
    <s v="01"/>
    <s v="11"/>
    <d v="1990-01-11T00:00:00"/>
    <d v="2024-12-02T00:00:00"/>
    <n v="12744"/>
    <n v="34.915068493150685"/>
    <n v="34"/>
    <n v="35"/>
    <x v="0"/>
    <x v="0"/>
    <n v="20060411"/>
    <s v="2006"/>
    <s v="04"/>
    <s v="11"/>
    <d v="2006-04-11T00:00:00"/>
    <n v="6810"/>
  </r>
  <r>
    <x v="64"/>
    <s v="911111-1******"/>
    <s v="911111"/>
    <s v="91"/>
    <s v="11"/>
    <s v="11"/>
    <d v="1991-11-11T00:00:00"/>
    <d v="2024-12-02T00:00:00"/>
    <n v="12075"/>
    <n v="33.082191780821915"/>
    <n v="33"/>
    <n v="34"/>
    <x v="0"/>
    <x v="0"/>
    <n v="20060411"/>
    <s v="2006"/>
    <s v="04"/>
    <s v="11"/>
    <d v="2006-04-11T00:00:00"/>
    <n v="6810"/>
  </r>
  <r>
    <x v="65"/>
    <s v="940101-1******"/>
    <s v="940101"/>
    <s v="94"/>
    <s v="01"/>
    <s v="01"/>
    <d v="1994-01-01T00:00:00"/>
    <d v="2024-12-02T00:00:00"/>
    <n v="11293"/>
    <n v="30.93972602739726"/>
    <n v="30"/>
    <n v="31"/>
    <x v="0"/>
    <x v="0"/>
    <n v="20060411"/>
    <s v="2006"/>
    <s v="04"/>
    <s v="11"/>
    <d v="2006-04-11T00:00:00"/>
    <n v="6810"/>
  </r>
  <r>
    <x v="66"/>
    <s v="191211-1******"/>
    <s v="191211"/>
    <s v="19"/>
    <s v="12"/>
    <s v="11"/>
    <d v="1919-12-11T00:00:00"/>
    <d v="2024-12-02T00:00:00"/>
    <n v="38343"/>
    <n v="105.04931506849314"/>
    <n v="105"/>
    <n v="106"/>
    <x v="4"/>
    <x v="0"/>
    <n v="20060411"/>
    <s v="2006"/>
    <s v="04"/>
    <s v="11"/>
    <d v="2006-04-11T00:00:00"/>
    <n v="6810"/>
  </r>
  <r>
    <x v="67"/>
    <s v="910101-1******"/>
    <s v="910101"/>
    <s v="91"/>
    <s v="01"/>
    <s v="01"/>
    <d v="1991-01-01T00:00:00"/>
    <d v="2024-12-02T00:00:00"/>
    <n v="12389"/>
    <n v="33.942465753424656"/>
    <n v="33"/>
    <n v="34"/>
    <x v="0"/>
    <x v="0"/>
    <n v="20060503"/>
    <s v="2006"/>
    <s v="05"/>
    <s v="03"/>
    <d v="2006-05-03T00:00:00"/>
    <n v="6788"/>
  </r>
  <r>
    <x v="68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503"/>
    <s v="2006"/>
    <s v="05"/>
    <s v="03"/>
    <d v="2006-05-03T00:00:00"/>
    <n v="6788"/>
  </r>
  <r>
    <x v="69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503"/>
    <s v="2006"/>
    <s v="05"/>
    <s v="03"/>
    <d v="2006-05-03T00:00:00"/>
    <n v="6788"/>
  </r>
  <r>
    <x v="70"/>
    <s v="911111-1******"/>
    <s v="911111"/>
    <s v="91"/>
    <s v="11"/>
    <s v="11"/>
    <d v="1991-11-11T00:00:00"/>
    <d v="2024-12-02T00:00:00"/>
    <n v="12075"/>
    <n v="33.082191780821915"/>
    <n v="33"/>
    <n v="34"/>
    <x v="0"/>
    <x v="0"/>
    <n v="20060503"/>
    <s v="2006"/>
    <s v="05"/>
    <s v="03"/>
    <d v="2006-05-03T00:00:00"/>
    <n v="6788"/>
  </r>
  <r>
    <x v="71"/>
    <s v="940101-1******"/>
    <s v="940101"/>
    <s v="94"/>
    <s v="01"/>
    <s v="01"/>
    <d v="1994-01-01T00:00:00"/>
    <d v="2024-12-02T00:00:00"/>
    <n v="11293"/>
    <n v="30.93972602739726"/>
    <n v="30"/>
    <n v="31"/>
    <x v="0"/>
    <x v="0"/>
    <n v="20060503"/>
    <s v="2006"/>
    <s v="05"/>
    <s v="03"/>
    <d v="2006-05-03T00:00:00"/>
    <n v="6788"/>
  </r>
  <r>
    <x v="72"/>
    <s v="191211-1******"/>
    <s v="191211"/>
    <s v="19"/>
    <s v="12"/>
    <s v="11"/>
    <d v="1919-12-11T00:00:00"/>
    <d v="2024-12-02T00:00:00"/>
    <n v="38343"/>
    <n v="105.04931506849314"/>
    <n v="105"/>
    <n v="106"/>
    <x v="4"/>
    <x v="0"/>
    <n v="20060503"/>
    <s v="2006"/>
    <s v="05"/>
    <s v="03"/>
    <d v="2006-05-03T00:00:00"/>
    <n v="6788"/>
  </r>
  <r>
    <x v="73"/>
    <s v="910101-1******"/>
    <s v="910101"/>
    <s v="91"/>
    <s v="01"/>
    <s v="01"/>
    <d v="1991-01-01T00:00:00"/>
    <d v="2024-12-02T00:00:00"/>
    <n v="12389"/>
    <n v="33.942465753424656"/>
    <n v="33"/>
    <n v="34"/>
    <x v="0"/>
    <x v="0"/>
    <n v="20060503"/>
    <s v="2006"/>
    <s v="05"/>
    <s v="03"/>
    <d v="2006-05-03T00:00:00"/>
    <n v="6788"/>
  </r>
  <r>
    <x v="74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503"/>
    <s v="2006"/>
    <s v="05"/>
    <s v="03"/>
    <d v="2006-05-03T00:00:00"/>
    <n v="6788"/>
  </r>
  <r>
    <x v="75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503"/>
    <s v="2006"/>
    <s v="05"/>
    <s v="03"/>
    <d v="2006-05-03T00:00:00"/>
    <n v="6788"/>
  </r>
  <r>
    <x v="76"/>
    <s v="911111-1******"/>
    <s v="911111"/>
    <s v="91"/>
    <s v="11"/>
    <s v="11"/>
    <d v="1991-11-11T00:00:00"/>
    <d v="2024-12-02T00:00:00"/>
    <n v="12075"/>
    <n v="33.082191780821915"/>
    <n v="33"/>
    <n v="34"/>
    <x v="0"/>
    <x v="0"/>
    <n v="20060503"/>
    <s v="2006"/>
    <s v="05"/>
    <s v="03"/>
    <d v="2006-05-03T00:00:00"/>
    <n v="6788"/>
  </r>
  <r>
    <x v="77"/>
    <s v="940101-1******"/>
    <s v="940101"/>
    <s v="94"/>
    <s v="01"/>
    <s v="01"/>
    <d v="1994-01-01T00:00:00"/>
    <d v="2024-12-02T00:00:00"/>
    <n v="11293"/>
    <n v="30.93972602739726"/>
    <n v="30"/>
    <n v="31"/>
    <x v="0"/>
    <x v="0"/>
    <n v="20060503"/>
    <s v="2006"/>
    <s v="05"/>
    <s v="03"/>
    <d v="2006-05-03T00:00:00"/>
    <n v="6788"/>
  </r>
  <r>
    <x v="78"/>
    <s v="191211-1******"/>
    <s v="191211"/>
    <s v="19"/>
    <s v="12"/>
    <s v="11"/>
    <d v="1919-12-11T00:00:00"/>
    <d v="2024-12-02T00:00:00"/>
    <n v="38343"/>
    <n v="105.04931506849314"/>
    <n v="105"/>
    <n v="106"/>
    <x v="4"/>
    <x v="0"/>
    <n v="20060503"/>
    <s v="2006"/>
    <s v="05"/>
    <s v="03"/>
    <d v="2006-05-03T00:00:00"/>
    <n v="6788"/>
  </r>
  <r>
    <x v="79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503"/>
    <s v="2006"/>
    <s v="05"/>
    <s v="03"/>
    <d v="2006-05-03T00:00:00"/>
    <n v="6788"/>
  </r>
  <r>
    <x v="80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622"/>
    <s v="2006"/>
    <s v="06"/>
    <s v="22"/>
    <d v="2006-06-22T00:00:00"/>
    <n v="6738"/>
  </r>
  <r>
    <x v="81"/>
    <s v="900111-1******"/>
    <s v="900111"/>
    <s v="90"/>
    <s v="01"/>
    <s v="11"/>
    <d v="1990-01-11T00:00:00"/>
    <d v="2024-12-02T00:00:00"/>
    <n v="12744"/>
    <n v="34.915068493150685"/>
    <n v="34"/>
    <n v="35"/>
    <x v="0"/>
    <x v="0"/>
    <n v="20060622"/>
    <s v="2006"/>
    <s v="06"/>
    <s v="22"/>
    <d v="2006-06-22T00:00:00"/>
    <n v="6738"/>
  </r>
  <r>
    <x v="82"/>
    <s v="911111-1******"/>
    <s v="911111"/>
    <s v="91"/>
    <s v="11"/>
    <s v="11"/>
    <d v="1991-11-11T00:00:00"/>
    <d v="2024-12-02T00:00:00"/>
    <n v="12075"/>
    <n v="33.082191780821915"/>
    <n v="33"/>
    <n v="34"/>
    <x v="0"/>
    <x v="0"/>
    <n v="20060622"/>
    <s v="2006"/>
    <s v="06"/>
    <s v="22"/>
    <d v="2006-06-22T00:00:00"/>
    <n v="6738"/>
  </r>
  <r>
    <x v="83"/>
    <s v="940101-1******"/>
    <s v="940101"/>
    <s v="94"/>
    <s v="01"/>
    <s v="01"/>
    <d v="1994-01-01T00:00:00"/>
    <d v="2024-12-02T00:00:00"/>
    <n v="11293"/>
    <n v="30.93972602739726"/>
    <n v="30"/>
    <n v="31"/>
    <x v="0"/>
    <x v="0"/>
    <n v="20060622"/>
    <s v="2006"/>
    <s v="06"/>
    <s v="22"/>
    <d v="2006-06-22T00:00:00"/>
    <n v="6738"/>
  </r>
  <r>
    <x v="84"/>
    <s v="191211-1******"/>
    <s v="191211"/>
    <s v="19"/>
    <s v="12"/>
    <s v="11"/>
    <d v="1919-12-11T00:00:00"/>
    <d v="2024-12-02T00:00:00"/>
    <n v="38343"/>
    <n v="105.04931506849314"/>
    <n v="105"/>
    <n v="106"/>
    <x v="4"/>
    <x v="0"/>
    <n v="20060622"/>
    <s v="2006"/>
    <s v="06"/>
    <s v="22"/>
    <d v="2006-06-22T00:00:00"/>
    <n v="6738"/>
  </r>
  <r>
    <x v="85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622"/>
    <s v="2006"/>
    <s v="06"/>
    <s v="22"/>
    <d v="2006-06-22T00:00:00"/>
    <n v="6738"/>
  </r>
  <r>
    <x v="86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622"/>
    <s v="2006"/>
    <s v="06"/>
    <s v="22"/>
    <d v="2006-06-22T00:00:00"/>
    <n v="6738"/>
  </r>
  <r>
    <x v="87"/>
    <s v="900111-1******"/>
    <s v="900111"/>
    <s v="90"/>
    <s v="01"/>
    <s v="11"/>
    <d v="1990-01-11T00:00:00"/>
    <d v="2024-12-02T00:00:00"/>
    <n v="12744"/>
    <n v="34.915068493150685"/>
    <n v="34"/>
    <n v="35"/>
    <x v="0"/>
    <x v="0"/>
    <n v="20060622"/>
    <s v="2006"/>
    <s v="06"/>
    <s v="22"/>
    <d v="2006-06-22T00:00:00"/>
    <n v="6738"/>
  </r>
  <r>
    <x v="88"/>
    <s v="911111-1******"/>
    <s v="911111"/>
    <s v="91"/>
    <s v="11"/>
    <s v="11"/>
    <d v="1991-11-11T00:00:00"/>
    <d v="2024-12-02T00:00:00"/>
    <n v="12075"/>
    <n v="33.082191780821915"/>
    <n v="33"/>
    <n v="34"/>
    <x v="0"/>
    <x v="0"/>
    <n v="20060622"/>
    <s v="2006"/>
    <s v="06"/>
    <s v="22"/>
    <d v="2006-06-22T00:00:00"/>
    <n v="6738"/>
  </r>
  <r>
    <x v="89"/>
    <s v="940101-10******"/>
    <s v="940101"/>
    <s v="94"/>
    <s v="01"/>
    <s v="01"/>
    <d v="1994-01-01T00:00:00"/>
    <d v="2024-12-02T00:00:00"/>
    <n v="11293"/>
    <n v="30.93972602739726"/>
    <n v="30"/>
    <n v="31"/>
    <x v="0"/>
    <x v="0"/>
    <n v="20060622"/>
    <s v="2006"/>
    <s v="06"/>
    <s v="22"/>
    <d v="2006-06-22T00:00:00"/>
    <n v="6738"/>
  </r>
  <r>
    <x v="90"/>
    <s v="191211-11******"/>
    <s v="191211"/>
    <s v="19"/>
    <s v="12"/>
    <s v="11"/>
    <d v="1919-12-11T00:00:00"/>
    <d v="2024-12-02T00:00:00"/>
    <n v="38343"/>
    <n v="105.04931506849314"/>
    <n v="105"/>
    <n v="106"/>
    <x v="4"/>
    <x v="0"/>
    <n v="20060629"/>
    <s v="2006"/>
    <s v="06"/>
    <s v="29"/>
    <d v="2006-06-29T00:00:00"/>
    <n v="6731"/>
  </r>
  <r>
    <x v="91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629"/>
    <s v="2006"/>
    <s v="06"/>
    <s v="29"/>
    <d v="2006-06-29T00:00:00"/>
    <n v="6731"/>
  </r>
  <r>
    <x v="92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629"/>
    <s v="2006"/>
    <s v="06"/>
    <s v="29"/>
    <d v="2006-06-29T00:00:00"/>
    <n v="6731"/>
  </r>
  <r>
    <x v="93"/>
    <s v="900111-2******"/>
    <s v="900111"/>
    <s v="90"/>
    <s v="01"/>
    <s v="11"/>
    <d v="1990-01-11T00:00:00"/>
    <d v="2024-12-02T00:00:00"/>
    <n v="12744"/>
    <n v="34.915068493150685"/>
    <n v="34"/>
    <n v="35"/>
    <x v="0"/>
    <x v="1"/>
    <n v="20060629"/>
    <s v="2006"/>
    <s v="06"/>
    <s v="29"/>
    <d v="2006-06-29T00:00:00"/>
    <n v="6731"/>
  </r>
  <r>
    <x v="94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629"/>
    <s v="2006"/>
    <s v="06"/>
    <s v="29"/>
    <d v="2006-06-29T00:00:00"/>
    <n v="6731"/>
  </r>
  <r>
    <x v="95"/>
    <s v="940101-10******"/>
    <s v="940101"/>
    <s v="94"/>
    <s v="01"/>
    <s v="01"/>
    <d v="1994-01-01T00:00:00"/>
    <d v="2024-12-02T00:00:00"/>
    <n v="11293"/>
    <n v="30.93972602739726"/>
    <n v="30"/>
    <n v="31"/>
    <x v="0"/>
    <x v="0"/>
    <n v="20060629"/>
    <s v="2006"/>
    <s v="06"/>
    <s v="29"/>
    <d v="2006-06-29T00:00:00"/>
    <n v="6731"/>
  </r>
  <r>
    <x v="96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0629"/>
    <s v="2006"/>
    <s v="06"/>
    <s v="29"/>
    <d v="2006-06-29T00:00:00"/>
    <n v="6731"/>
  </r>
  <r>
    <x v="97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629"/>
    <s v="2006"/>
    <s v="06"/>
    <s v="29"/>
    <d v="2006-06-29T00:00:00"/>
    <n v="6731"/>
  </r>
  <r>
    <x v="98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629"/>
    <s v="2006"/>
    <s v="06"/>
    <s v="29"/>
    <d v="2006-06-29T00:00:00"/>
    <n v="6731"/>
  </r>
  <r>
    <x v="99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0629"/>
    <s v="2006"/>
    <s v="06"/>
    <s v="29"/>
    <d v="2006-06-29T00:00:00"/>
    <n v="6731"/>
  </r>
  <r>
    <x v="100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0629"/>
    <s v="2006"/>
    <s v="06"/>
    <s v="29"/>
    <d v="2006-06-29T00:00:00"/>
    <n v="6731"/>
  </r>
  <r>
    <x v="101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0629"/>
    <s v="2006"/>
    <s v="06"/>
    <s v="29"/>
    <d v="2006-06-29T00:00:00"/>
    <n v="6731"/>
  </r>
  <r>
    <x v="102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0629"/>
    <s v="2006"/>
    <s v="06"/>
    <s v="29"/>
    <d v="2006-06-29T00:00:00"/>
    <n v="6731"/>
  </r>
  <r>
    <x v="103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629"/>
    <s v="2006"/>
    <s v="06"/>
    <s v="29"/>
    <d v="2006-06-29T00:00:00"/>
    <n v="6731"/>
  </r>
  <r>
    <x v="104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629"/>
    <s v="2006"/>
    <s v="06"/>
    <s v="29"/>
    <d v="2006-06-29T00:00:00"/>
    <n v="6731"/>
  </r>
  <r>
    <x v="105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0629"/>
    <s v="2006"/>
    <s v="06"/>
    <s v="29"/>
    <d v="2006-06-29T00:00:00"/>
    <n v="6731"/>
  </r>
  <r>
    <x v="106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0629"/>
    <s v="2006"/>
    <s v="06"/>
    <s v="29"/>
    <d v="2006-06-29T00:00:00"/>
    <n v="6731"/>
  </r>
  <r>
    <x v="107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0629"/>
    <s v="2006"/>
    <s v="06"/>
    <s v="29"/>
    <d v="2006-06-29T00:00:00"/>
    <n v="6731"/>
  </r>
  <r>
    <x v="108"/>
    <s v="191211-11******"/>
    <s v="191211"/>
    <s v="19"/>
    <s v="12"/>
    <s v="11"/>
    <d v="1919-12-11T00:00:00"/>
    <d v="2024-12-02T00:00:00"/>
    <n v="38343"/>
    <n v="105.04931506849314"/>
    <n v="105"/>
    <n v="106"/>
    <x v="4"/>
    <x v="0"/>
    <n v="20060629"/>
    <s v="2006"/>
    <s v="06"/>
    <s v="29"/>
    <d v="2006-06-29T00:00:00"/>
    <n v="6731"/>
  </r>
  <r>
    <x v="109"/>
    <s v="910101-11******"/>
    <s v="910101"/>
    <s v="91"/>
    <s v="01"/>
    <s v="01"/>
    <d v="1991-01-01T00:00:00"/>
    <d v="2024-12-02T00:00:00"/>
    <n v="12389"/>
    <n v="33.942465753424656"/>
    <n v="33"/>
    <n v="34"/>
    <x v="0"/>
    <x v="0"/>
    <n v="20060629"/>
    <s v="2006"/>
    <s v="06"/>
    <s v="29"/>
    <d v="2006-06-29T00:00:00"/>
    <n v="6731"/>
  </r>
  <r>
    <x v="110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629"/>
    <s v="2006"/>
    <s v="06"/>
    <s v="29"/>
    <d v="2006-06-29T00:00:00"/>
    <n v="6731"/>
  </r>
  <r>
    <x v="111"/>
    <s v="900111-1******"/>
    <s v="900111"/>
    <s v="90"/>
    <s v="01"/>
    <s v="11"/>
    <d v="1990-01-11T00:00:00"/>
    <d v="2024-12-02T00:00:00"/>
    <n v="12744"/>
    <n v="34.915068493150685"/>
    <n v="34"/>
    <n v="35"/>
    <x v="0"/>
    <x v="0"/>
    <n v="20060629"/>
    <s v="2006"/>
    <s v="06"/>
    <s v="29"/>
    <d v="2006-06-29T00:00:00"/>
    <n v="6731"/>
  </r>
  <r>
    <x v="112"/>
    <s v="911111-1******"/>
    <s v="911111"/>
    <s v="91"/>
    <s v="11"/>
    <s v="11"/>
    <d v="1991-11-11T00:00:00"/>
    <d v="2024-12-02T00:00:00"/>
    <n v="12075"/>
    <n v="33.082191780821915"/>
    <n v="33"/>
    <n v="34"/>
    <x v="0"/>
    <x v="0"/>
    <n v="20060629"/>
    <s v="2006"/>
    <s v="06"/>
    <s v="29"/>
    <d v="2006-06-29T00:00:00"/>
    <n v="6731"/>
  </r>
  <r>
    <x v="113"/>
    <s v="940101-10******"/>
    <s v="940101"/>
    <s v="94"/>
    <s v="01"/>
    <s v="01"/>
    <d v="1994-01-01T00:00:00"/>
    <d v="2024-12-02T00:00:00"/>
    <n v="11293"/>
    <n v="30.93972602739726"/>
    <n v="30"/>
    <n v="31"/>
    <x v="0"/>
    <x v="0"/>
    <n v="20060629"/>
    <s v="2006"/>
    <s v="06"/>
    <s v="29"/>
    <d v="2006-06-29T00:00:00"/>
    <n v="6731"/>
  </r>
  <r>
    <x v="114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0629"/>
    <s v="2006"/>
    <s v="06"/>
    <s v="29"/>
    <d v="2006-06-29T00:00:00"/>
    <n v="6731"/>
  </r>
  <r>
    <x v="115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721"/>
    <s v="2006"/>
    <s v="07"/>
    <s v="21"/>
    <d v="2006-07-21T00:00:00"/>
    <n v="6709"/>
  </r>
  <r>
    <x v="116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721"/>
    <s v="2006"/>
    <s v="07"/>
    <s v="21"/>
    <d v="2006-07-21T00:00:00"/>
    <n v="6709"/>
  </r>
  <r>
    <x v="117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0721"/>
    <s v="2006"/>
    <s v="07"/>
    <s v="21"/>
    <d v="2006-07-21T00:00:00"/>
    <n v="6709"/>
  </r>
  <r>
    <x v="118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0721"/>
    <s v="2006"/>
    <s v="07"/>
    <s v="21"/>
    <d v="2006-07-21T00:00:00"/>
    <n v="6709"/>
  </r>
  <r>
    <x v="119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0721"/>
    <s v="2006"/>
    <s v="07"/>
    <s v="21"/>
    <d v="2006-07-21T00:00:00"/>
    <n v="6709"/>
  </r>
  <r>
    <x v="120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0721"/>
    <s v="2006"/>
    <s v="07"/>
    <s v="21"/>
    <d v="2006-07-21T00:00:00"/>
    <n v="6709"/>
  </r>
  <r>
    <x v="121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721"/>
    <s v="2006"/>
    <s v="07"/>
    <s v="21"/>
    <d v="2006-07-21T00:00:00"/>
    <n v="6709"/>
  </r>
  <r>
    <x v="122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721"/>
    <s v="2006"/>
    <s v="07"/>
    <s v="21"/>
    <d v="2006-07-21T00:00:00"/>
    <n v="6709"/>
  </r>
  <r>
    <x v="123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0721"/>
    <s v="2006"/>
    <s v="07"/>
    <s v="21"/>
    <d v="2006-07-21T00:00:00"/>
    <n v="6709"/>
  </r>
  <r>
    <x v="124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0721"/>
    <s v="2006"/>
    <s v="07"/>
    <s v="21"/>
    <d v="2006-07-21T00:00:00"/>
    <n v="6709"/>
  </r>
  <r>
    <x v="125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0721"/>
    <s v="2006"/>
    <s v="07"/>
    <s v="21"/>
    <d v="2006-07-21T00:00:00"/>
    <n v="6709"/>
  </r>
  <r>
    <x v="126"/>
    <s v="191211-11******"/>
    <s v="191211"/>
    <s v="19"/>
    <s v="12"/>
    <s v="11"/>
    <d v="1919-12-11T00:00:00"/>
    <d v="2024-12-02T00:00:00"/>
    <n v="38343"/>
    <n v="105.04931506849314"/>
    <n v="105"/>
    <n v="106"/>
    <x v="4"/>
    <x v="0"/>
    <n v="20060721"/>
    <s v="2006"/>
    <s v="07"/>
    <s v="21"/>
    <d v="2006-07-21T00:00:00"/>
    <n v="6709"/>
  </r>
  <r>
    <x v="127"/>
    <s v="910101-11******"/>
    <s v="910101"/>
    <s v="91"/>
    <s v="01"/>
    <s v="01"/>
    <d v="1991-01-01T00:00:00"/>
    <d v="2024-12-02T00:00:00"/>
    <n v="12389"/>
    <n v="33.942465753424656"/>
    <n v="33"/>
    <n v="34"/>
    <x v="0"/>
    <x v="0"/>
    <n v="20060721"/>
    <s v="2006"/>
    <s v="07"/>
    <s v="21"/>
    <d v="2006-07-21T00:00:00"/>
    <n v="6709"/>
  </r>
  <r>
    <x v="128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721"/>
    <s v="2006"/>
    <s v="07"/>
    <s v="21"/>
    <d v="2006-07-21T00:00:00"/>
    <n v="6709"/>
  </r>
  <r>
    <x v="129"/>
    <s v="900111-1******"/>
    <s v="900111"/>
    <s v="90"/>
    <s v="01"/>
    <s v="11"/>
    <d v="1990-01-11T00:00:00"/>
    <d v="2024-12-02T00:00:00"/>
    <n v="12744"/>
    <n v="34.915068493150685"/>
    <n v="34"/>
    <n v="35"/>
    <x v="0"/>
    <x v="0"/>
    <n v="20060724"/>
    <s v="2006"/>
    <s v="07"/>
    <s v="24"/>
    <d v="2006-07-24T00:00:00"/>
    <n v="6706"/>
  </r>
  <r>
    <x v="130"/>
    <s v="911111-1******"/>
    <s v="911111"/>
    <s v="91"/>
    <s v="11"/>
    <s v="11"/>
    <d v="1991-11-11T00:00:00"/>
    <d v="2024-12-02T00:00:00"/>
    <n v="12075"/>
    <n v="33.082191780821915"/>
    <n v="33"/>
    <n v="34"/>
    <x v="0"/>
    <x v="0"/>
    <n v="20060724"/>
    <s v="2006"/>
    <s v="07"/>
    <s v="24"/>
    <d v="2006-07-24T00:00:00"/>
    <n v="6706"/>
  </r>
  <r>
    <x v="131"/>
    <s v="940101-10******"/>
    <s v="940101"/>
    <s v="94"/>
    <s v="01"/>
    <s v="01"/>
    <d v="1994-01-01T00:00:00"/>
    <d v="2024-12-02T00:00:00"/>
    <n v="11293"/>
    <n v="30.93972602739726"/>
    <n v="30"/>
    <n v="31"/>
    <x v="0"/>
    <x v="0"/>
    <n v="20060724"/>
    <s v="2006"/>
    <s v="07"/>
    <s v="24"/>
    <d v="2006-07-24T00:00:00"/>
    <n v="6706"/>
  </r>
  <r>
    <x v="132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0724"/>
    <s v="2006"/>
    <s v="07"/>
    <s v="24"/>
    <d v="2006-07-24T00:00:00"/>
    <n v="6706"/>
  </r>
  <r>
    <x v="133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724"/>
    <s v="2006"/>
    <s v="07"/>
    <s v="24"/>
    <d v="2006-07-24T00:00:00"/>
    <n v="6706"/>
  </r>
  <r>
    <x v="134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724"/>
    <s v="2006"/>
    <s v="07"/>
    <s v="24"/>
    <d v="2006-07-24T00:00:00"/>
    <n v="6706"/>
  </r>
  <r>
    <x v="135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0724"/>
    <s v="2006"/>
    <s v="07"/>
    <s v="24"/>
    <d v="2006-07-24T00:00:00"/>
    <n v="6706"/>
  </r>
  <r>
    <x v="136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0724"/>
    <s v="2006"/>
    <s v="07"/>
    <s v="24"/>
    <d v="2006-07-24T00:00:00"/>
    <n v="6706"/>
  </r>
  <r>
    <x v="137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0724"/>
    <s v="2006"/>
    <s v="07"/>
    <s v="24"/>
    <d v="2006-07-24T00:00:00"/>
    <n v="6706"/>
  </r>
  <r>
    <x v="138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0724"/>
    <s v="2006"/>
    <s v="07"/>
    <s v="24"/>
    <d v="2006-07-24T00:00:00"/>
    <n v="6706"/>
  </r>
  <r>
    <x v="139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724"/>
    <s v="2006"/>
    <s v="07"/>
    <s v="24"/>
    <d v="2006-07-24T00:00:00"/>
    <n v="6706"/>
  </r>
  <r>
    <x v="140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724"/>
    <s v="2006"/>
    <s v="07"/>
    <s v="24"/>
    <d v="2006-07-24T00:00:00"/>
    <n v="6706"/>
  </r>
  <r>
    <x v="141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0724"/>
    <s v="2006"/>
    <s v="07"/>
    <s v="24"/>
    <d v="2006-07-24T00:00:00"/>
    <n v="6706"/>
  </r>
  <r>
    <x v="142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0724"/>
    <s v="2006"/>
    <s v="07"/>
    <s v="24"/>
    <d v="2006-07-24T00:00:00"/>
    <n v="6706"/>
  </r>
  <r>
    <x v="143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0724"/>
    <s v="2006"/>
    <s v="07"/>
    <s v="24"/>
    <d v="2006-07-24T00:00:00"/>
    <n v="6706"/>
  </r>
  <r>
    <x v="144"/>
    <s v="191211-11******"/>
    <s v="191211"/>
    <s v="19"/>
    <s v="12"/>
    <s v="11"/>
    <d v="1919-12-11T00:00:00"/>
    <d v="2024-12-02T00:00:00"/>
    <n v="38343"/>
    <n v="105.04931506849314"/>
    <n v="105"/>
    <n v="106"/>
    <x v="4"/>
    <x v="0"/>
    <n v="20060724"/>
    <s v="2006"/>
    <s v="07"/>
    <s v="24"/>
    <d v="2006-07-24T00:00:00"/>
    <n v="6706"/>
  </r>
  <r>
    <x v="145"/>
    <s v="910101-11******"/>
    <s v="910101"/>
    <s v="91"/>
    <s v="01"/>
    <s v="01"/>
    <d v="1991-01-01T00:00:00"/>
    <d v="2024-12-02T00:00:00"/>
    <n v="12389"/>
    <n v="33.942465753424656"/>
    <n v="33"/>
    <n v="34"/>
    <x v="0"/>
    <x v="0"/>
    <n v="20060724"/>
    <s v="2006"/>
    <s v="07"/>
    <s v="24"/>
    <d v="2006-07-24T00:00:00"/>
    <n v="6706"/>
  </r>
  <r>
    <x v="146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724"/>
    <s v="2006"/>
    <s v="07"/>
    <s v="24"/>
    <d v="2006-07-24T00:00:00"/>
    <n v="6706"/>
  </r>
  <r>
    <x v="147"/>
    <s v="900111-1******"/>
    <s v="900111"/>
    <s v="90"/>
    <s v="01"/>
    <s v="11"/>
    <d v="1990-01-11T00:00:00"/>
    <d v="2024-12-02T00:00:00"/>
    <n v="12744"/>
    <n v="34.915068493150685"/>
    <n v="34"/>
    <n v="35"/>
    <x v="0"/>
    <x v="0"/>
    <n v="20060724"/>
    <s v="2006"/>
    <s v="07"/>
    <s v="24"/>
    <d v="2006-07-24T00:00:00"/>
    <n v="6706"/>
  </r>
  <r>
    <x v="148"/>
    <s v="911111-1******"/>
    <s v="911111"/>
    <s v="91"/>
    <s v="11"/>
    <s v="11"/>
    <d v="1991-11-11T00:00:00"/>
    <d v="2024-12-02T00:00:00"/>
    <n v="12075"/>
    <n v="33.082191780821915"/>
    <n v="33"/>
    <n v="34"/>
    <x v="0"/>
    <x v="0"/>
    <n v="20060724"/>
    <s v="2006"/>
    <s v="07"/>
    <s v="24"/>
    <d v="2006-07-24T00:00:00"/>
    <n v="6706"/>
  </r>
  <r>
    <x v="149"/>
    <s v="940101-10******"/>
    <s v="940101"/>
    <s v="94"/>
    <s v="01"/>
    <s v="01"/>
    <d v="1994-01-01T00:00:00"/>
    <d v="2024-12-02T00:00:00"/>
    <n v="11293"/>
    <n v="30.93972602739726"/>
    <n v="30"/>
    <n v="31"/>
    <x v="0"/>
    <x v="0"/>
    <n v="20060724"/>
    <s v="2006"/>
    <s v="07"/>
    <s v="24"/>
    <d v="2006-07-24T00:00:00"/>
    <n v="6706"/>
  </r>
  <r>
    <x v="150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0724"/>
    <s v="2006"/>
    <s v="07"/>
    <s v="24"/>
    <d v="2006-07-24T00:00:00"/>
    <n v="6706"/>
  </r>
  <r>
    <x v="151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724"/>
    <s v="2006"/>
    <s v="07"/>
    <s v="24"/>
    <d v="2006-07-24T00:00:00"/>
    <n v="6706"/>
  </r>
  <r>
    <x v="152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724"/>
    <s v="2006"/>
    <s v="07"/>
    <s v="24"/>
    <d v="2006-07-24T00:00:00"/>
    <n v="6706"/>
  </r>
  <r>
    <x v="153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0724"/>
    <s v="2006"/>
    <s v="07"/>
    <s v="24"/>
    <d v="2006-07-24T00:00:00"/>
    <n v="6706"/>
  </r>
  <r>
    <x v="154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0724"/>
    <s v="2006"/>
    <s v="07"/>
    <s v="24"/>
    <d v="2006-07-24T00:00:00"/>
    <n v="6706"/>
  </r>
  <r>
    <x v="155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0814"/>
    <s v="2006"/>
    <s v="08"/>
    <s v="14"/>
    <d v="2006-08-14T00:00:00"/>
    <n v="6685"/>
  </r>
  <r>
    <x v="156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0814"/>
    <s v="2006"/>
    <s v="08"/>
    <s v="14"/>
    <d v="2006-08-14T00:00:00"/>
    <n v="6685"/>
  </r>
  <r>
    <x v="157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814"/>
    <s v="2006"/>
    <s v="08"/>
    <s v="14"/>
    <d v="2006-08-14T00:00:00"/>
    <n v="6685"/>
  </r>
  <r>
    <x v="158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814"/>
    <s v="2006"/>
    <s v="08"/>
    <s v="14"/>
    <d v="2006-08-14T00:00:00"/>
    <n v="6685"/>
  </r>
  <r>
    <x v="159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0814"/>
    <s v="2006"/>
    <s v="08"/>
    <s v="14"/>
    <d v="2006-08-14T00:00:00"/>
    <n v="6685"/>
  </r>
  <r>
    <x v="160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0814"/>
    <s v="2006"/>
    <s v="08"/>
    <s v="14"/>
    <d v="2006-08-14T00:00:00"/>
    <n v="6685"/>
  </r>
  <r>
    <x v="161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0814"/>
    <s v="2006"/>
    <s v="08"/>
    <s v="14"/>
    <d v="2006-08-14T00:00:00"/>
    <n v="6685"/>
  </r>
  <r>
    <x v="162"/>
    <s v="191211-11******"/>
    <s v="191211"/>
    <s v="19"/>
    <s v="12"/>
    <s v="11"/>
    <d v="1919-12-11T00:00:00"/>
    <d v="2024-12-02T00:00:00"/>
    <n v="38343"/>
    <n v="105.04931506849314"/>
    <n v="105"/>
    <n v="106"/>
    <x v="4"/>
    <x v="0"/>
    <n v="20060814"/>
    <s v="2006"/>
    <s v="08"/>
    <s v="14"/>
    <d v="2006-08-14T00:00:00"/>
    <n v="6685"/>
  </r>
  <r>
    <x v="163"/>
    <s v="910101-11******"/>
    <s v="910101"/>
    <s v="91"/>
    <s v="01"/>
    <s v="01"/>
    <d v="1991-01-01T00:00:00"/>
    <d v="2024-12-02T00:00:00"/>
    <n v="12389"/>
    <n v="33.942465753424656"/>
    <n v="33"/>
    <n v="34"/>
    <x v="0"/>
    <x v="0"/>
    <n v="20060814"/>
    <s v="2006"/>
    <s v="08"/>
    <s v="14"/>
    <d v="2006-08-14T00:00:00"/>
    <n v="6685"/>
  </r>
  <r>
    <x v="164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814"/>
    <s v="2006"/>
    <s v="08"/>
    <s v="14"/>
    <d v="2006-08-14T00:00:00"/>
    <n v="6685"/>
  </r>
  <r>
    <x v="165"/>
    <s v="900111-1******"/>
    <s v="900111"/>
    <s v="90"/>
    <s v="01"/>
    <s v="11"/>
    <d v="1990-01-11T00:00:00"/>
    <d v="2024-12-02T00:00:00"/>
    <n v="12744"/>
    <n v="34.915068493150685"/>
    <n v="34"/>
    <n v="35"/>
    <x v="0"/>
    <x v="0"/>
    <n v="20060814"/>
    <s v="2006"/>
    <s v="08"/>
    <s v="14"/>
    <d v="2006-08-14T00:00:00"/>
    <n v="6685"/>
  </r>
  <r>
    <x v="166"/>
    <s v="911111-1******"/>
    <s v="911111"/>
    <s v="91"/>
    <s v="11"/>
    <s v="11"/>
    <d v="1991-11-11T00:00:00"/>
    <d v="2024-12-02T00:00:00"/>
    <n v="12075"/>
    <n v="33.082191780821915"/>
    <n v="33"/>
    <n v="34"/>
    <x v="0"/>
    <x v="0"/>
    <n v="20060814"/>
    <s v="2006"/>
    <s v="08"/>
    <s v="14"/>
    <d v="2006-08-14T00:00:00"/>
    <n v="6685"/>
  </r>
  <r>
    <x v="167"/>
    <s v="940101-10******"/>
    <s v="940101"/>
    <s v="94"/>
    <s v="01"/>
    <s v="01"/>
    <d v="1994-01-01T00:00:00"/>
    <d v="2024-12-02T00:00:00"/>
    <n v="11293"/>
    <n v="30.93972602739726"/>
    <n v="30"/>
    <n v="31"/>
    <x v="0"/>
    <x v="0"/>
    <n v="20060814"/>
    <s v="2006"/>
    <s v="08"/>
    <s v="14"/>
    <d v="2006-08-14T00:00:00"/>
    <n v="6685"/>
  </r>
  <r>
    <x v="168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0814"/>
    <s v="2006"/>
    <s v="08"/>
    <s v="14"/>
    <d v="2006-08-14T00:00:00"/>
    <n v="6685"/>
  </r>
  <r>
    <x v="169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814"/>
    <s v="2006"/>
    <s v="08"/>
    <s v="14"/>
    <d v="2006-08-14T00:00:00"/>
    <n v="6685"/>
  </r>
  <r>
    <x v="170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814"/>
    <s v="2006"/>
    <s v="08"/>
    <s v="14"/>
    <d v="2006-08-14T00:00:00"/>
    <n v="6685"/>
  </r>
  <r>
    <x v="171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0814"/>
    <s v="2006"/>
    <s v="08"/>
    <s v="14"/>
    <d v="2006-08-14T00:00:00"/>
    <n v="6685"/>
  </r>
  <r>
    <x v="172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0814"/>
    <s v="2006"/>
    <s v="08"/>
    <s v="14"/>
    <d v="2006-08-14T00:00:00"/>
    <n v="6685"/>
  </r>
  <r>
    <x v="173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0814"/>
    <s v="2006"/>
    <s v="08"/>
    <s v="14"/>
    <d v="2006-08-14T00:00:00"/>
    <n v="6685"/>
  </r>
  <r>
    <x v="174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0814"/>
    <s v="2006"/>
    <s v="08"/>
    <s v="14"/>
    <d v="2006-08-14T00:00:00"/>
    <n v="6685"/>
  </r>
  <r>
    <x v="175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814"/>
    <s v="2006"/>
    <s v="08"/>
    <s v="14"/>
    <d v="2006-08-14T00:00:00"/>
    <n v="6685"/>
  </r>
  <r>
    <x v="176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814"/>
    <s v="2006"/>
    <s v="08"/>
    <s v="14"/>
    <d v="2006-08-14T00:00:00"/>
    <n v="6685"/>
  </r>
  <r>
    <x v="177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0814"/>
    <s v="2006"/>
    <s v="08"/>
    <s v="14"/>
    <d v="2006-08-14T00:00:00"/>
    <n v="6685"/>
  </r>
  <r>
    <x v="178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0814"/>
    <s v="2006"/>
    <s v="08"/>
    <s v="14"/>
    <d v="2006-08-14T00:00:00"/>
    <n v="6685"/>
  </r>
  <r>
    <x v="179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0814"/>
    <s v="2006"/>
    <s v="08"/>
    <s v="14"/>
    <d v="2006-08-14T00:00:00"/>
    <n v="6685"/>
  </r>
  <r>
    <x v="180"/>
    <s v="191211-11******"/>
    <s v="191211"/>
    <s v="19"/>
    <s v="12"/>
    <s v="11"/>
    <d v="1919-12-11T00:00:00"/>
    <d v="2024-12-02T00:00:00"/>
    <n v="38343"/>
    <n v="105.04931506849314"/>
    <n v="105"/>
    <n v="106"/>
    <x v="4"/>
    <x v="0"/>
    <n v="20060814"/>
    <s v="2006"/>
    <s v="08"/>
    <s v="14"/>
    <d v="2006-08-14T00:00:00"/>
    <n v="6685"/>
  </r>
  <r>
    <x v="181"/>
    <s v="910101-11******"/>
    <s v="910101"/>
    <s v="91"/>
    <s v="01"/>
    <s v="01"/>
    <d v="1991-01-01T00:00:00"/>
    <d v="2024-12-02T00:00:00"/>
    <n v="12389"/>
    <n v="33.942465753424656"/>
    <n v="33"/>
    <n v="34"/>
    <x v="0"/>
    <x v="0"/>
    <n v="20060814"/>
    <s v="2006"/>
    <s v="08"/>
    <s v="14"/>
    <d v="2006-08-14T00:00:00"/>
    <n v="6685"/>
  </r>
  <r>
    <x v="182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814"/>
    <s v="2006"/>
    <s v="08"/>
    <s v="14"/>
    <d v="2006-08-14T00:00:00"/>
    <n v="6685"/>
  </r>
  <r>
    <x v="183"/>
    <s v="900111-1******"/>
    <s v="900111"/>
    <s v="90"/>
    <s v="01"/>
    <s v="11"/>
    <d v="1990-01-11T00:00:00"/>
    <d v="2024-12-02T00:00:00"/>
    <n v="12744"/>
    <n v="34.915068493150685"/>
    <n v="34"/>
    <n v="35"/>
    <x v="0"/>
    <x v="0"/>
    <n v="20060814"/>
    <s v="2006"/>
    <s v="08"/>
    <s v="14"/>
    <d v="2006-08-14T00:00:00"/>
    <n v="6685"/>
  </r>
  <r>
    <x v="184"/>
    <s v="911111-1******"/>
    <s v="911111"/>
    <s v="91"/>
    <s v="11"/>
    <s v="11"/>
    <d v="1991-11-11T00:00:00"/>
    <d v="2024-12-02T00:00:00"/>
    <n v="12075"/>
    <n v="33.082191780821915"/>
    <n v="33"/>
    <n v="34"/>
    <x v="0"/>
    <x v="0"/>
    <n v="20060823"/>
    <s v="2006"/>
    <s v="08"/>
    <s v="23"/>
    <d v="2006-08-23T00:00:00"/>
    <n v="6676"/>
  </r>
  <r>
    <x v="185"/>
    <s v="940101-10******"/>
    <s v="940101"/>
    <s v="94"/>
    <s v="01"/>
    <s v="01"/>
    <d v="1994-01-01T00:00:00"/>
    <d v="2024-12-02T00:00:00"/>
    <n v="11293"/>
    <n v="30.93972602739726"/>
    <n v="30"/>
    <n v="31"/>
    <x v="0"/>
    <x v="0"/>
    <n v="20060823"/>
    <s v="2006"/>
    <s v="08"/>
    <s v="23"/>
    <d v="2006-08-23T00:00:00"/>
    <n v="6676"/>
  </r>
  <r>
    <x v="186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0823"/>
    <s v="2006"/>
    <s v="08"/>
    <s v="23"/>
    <d v="2006-08-23T00:00:00"/>
    <n v="6676"/>
  </r>
  <r>
    <x v="187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823"/>
    <s v="2006"/>
    <s v="08"/>
    <s v="23"/>
    <d v="2006-08-23T00:00:00"/>
    <n v="6676"/>
  </r>
  <r>
    <x v="188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823"/>
    <s v="2006"/>
    <s v="08"/>
    <s v="23"/>
    <d v="2006-08-23T00:00:00"/>
    <n v="6676"/>
  </r>
  <r>
    <x v="189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0823"/>
    <s v="2006"/>
    <s v="08"/>
    <s v="23"/>
    <d v="2006-08-23T00:00:00"/>
    <n v="6676"/>
  </r>
  <r>
    <x v="190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0823"/>
    <s v="2006"/>
    <s v="08"/>
    <s v="23"/>
    <d v="2006-08-23T00:00:00"/>
    <n v="6676"/>
  </r>
  <r>
    <x v="191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0823"/>
    <s v="2006"/>
    <s v="08"/>
    <s v="23"/>
    <d v="2006-08-23T00:00:00"/>
    <n v="6676"/>
  </r>
  <r>
    <x v="192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0823"/>
    <s v="2006"/>
    <s v="08"/>
    <s v="23"/>
    <d v="2006-08-23T00:00:00"/>
    <n v="6676"/>
  </r>
  <r>
    <x v="193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823"/>
    <s v="2006"/>
    <s v="08"/>
    <s v="23"/>
    <d v="2006-08-23T00:00:00"/>
    <n v="6676"/>
  </r>
  <r>
    <x v="194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823"/>
    <s v="2006"/>
    <s v="08"/>
    <s v="23"/>
    <d v="2006-08-23T00:00:00"/>
    <n v="6676"/>
  </r>
  <r>
    <x v="195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0823"/>
    <s v="2006"/>
    <s v="08"/>
    <s v="23"/>
    <d v="2006-08-23T00:00:00"/>
    <n v="6676"/>
  </r>
  <r>
    <x v="196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0823"/>
    <s v="2006"/>
    <s v="08"/>
    <s v="23"/>
    <d v="2006-08-23T00:00:00"/>
    <n v="6676"/>
  </r>
  <r>
    <x v="197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0823"/>
    <s v="2006"/>
    <s v="08"/>
    <s v="23"/>
    <d v="2006-08-23T00:00:00"/>
    <n v="6676"/>
  </r>
  <r>
    <x v="198"/>
    <s v="191211-11******"/>
    <s v="191211"/>
    <s v="19"/>
    <s v="12"/>
    <s v="11"/>
    <d v="1919-12-11T00:00:00"/>
    <d v="2024-12-02T00:00:00"/>
    <n v="38343"/>
    <n v="105.04931506849314"/>
    <n v="105"/>
    <n v="106"/>
    <x v="4"/>
    <x v="0"/>
    <n v="20060823"/>
    <s v="2006"/>
    <s v="08"/>
    <s v="23"/>
    <d v="2006-08-23T00:00:00"/>
    <n v="6676"/>
  </r>
  <r>
    <x v="199"/>
    <s v="910101-11******"/>
    <s v="910101"/>
    <s v="91"/>
    <s v="01"/>
    <s v="01"/>
    <d v="1991-01-01T00:00:00"/>
    <d v="2024-12-02T00:00:00"/>
    <n v="12389"/>
    <n v="33.942465753424656"/>
    <n v="33"/>
    <n v="34"/>
    <x v="0"/>
    <x v="0"/>
    <n v="20060823"/>
    <s v="2006"/>
    <s v="08"/>
    <s v="23"/>
    <d v="2006-08-23T00:00:00"/>
    <n v="6676"/>
  </r>
  <r>
    <x v="200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823"/>
    <s v="2006"/>
    <s v="08"/>
    <s v="23"/>
    <d v="2006-08-23T00:00:00"/>
    <n v="6676"/>
  </r>
  <r>
    <x v="201"/>
    <s v="900111-1******"/>
    <s v="900111"/>
    <s v="90"/>
    <s v="01"/>
    <s v="11"/>
    <d v="1990-01-11T00:00:00"/>
    <d v="2024-12-02T00:00:00"/>
    <n v="12744"/>
    <n v="34.915068493150685"/>
    <n v="34"/>
    <n v="35"/>
    <x v="0"/>
    <x v="0"/>
    <n v="20060823"/>
    <s v="2006"/>
    <s v="08"/>
    <s v="23"/>
    <d v="2006-08-23T00:00:00"/>
    <n v="6676"/>
  </r>
  <r>
    <x v="202"/>
    <s v="911111-1******"/>
    <s v="911111"/>
    <s v="91"/>
    <s v="11"/>
    <s v="11"/>
    <d v="1991-11-11T00:00:00"/>
    <d v="2024-12-02T00:00:00"/>
    <n v="12075"/>
    <n v="33.082191780821915"/>
    <n v="33"/>
    <n v="34"/>
    <x v="0"/>
    <x v="0"/>
    <n v="20060823"/>
    <s v="2006"/>
    <s v="08"/>
    <s v="23"/>
    <d v="2006-08-23T00:00:00"/>
    <n v="6676"/>
  </r>
  <r>
    <x v="203"/>
    <s v="940101-10******"/>
    <s v="940101"/>
    <s v="94"/>
    <s v="01"/>
    <s v="01"/>
    <d v="1994-01-01T00:00:00"/>
    <d v="2024-12-02T00:00:00"/>
    <n v="11293"/>
    <n v="30.93972602739726"/>
    <n v="30"/>
    <n v="31"/>
    <x v="0"/>
    <x v="0"/>
    <n v="20060823"/>
    <s v="2006"/>
    <s v="08"/>
    <s v="23"/>
    <d v="2006-08-23T00:00:00"/>
    <n v="6676"/>
  </r>
  <r>
    <x v="204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0823"/>
    <s v="2006"/>
    <s v="08"/>
    <s v="23"/>
    <d v="2006-08-23T00:00:00"/>
    <n v="6676"/>
  </r>
  <r>
    <x v="205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823"/>
    <s v="2006"/>
    <s v="08"/>
    <s v="23"/>
    <d v="2006-08-23T00:00:00"/>
    <n v="6676"/>
  </r>
  <r>
    <x v="206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823"/>
    <s v="2006"/>
    <s v="08"/>
    <s v="23"/>
    <d v="2006-08-23T00:00:00"/>
    <n v="6676"/>
  </r>
  <r>
    <x v="207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0823"/>
    <s v="2006"/>
    <s v="08"/>
    <s v="23"/>
    <d v="2006-08-23T00:00:00"/>
    <n v="6676"/>
  </r>
  <r>
    <x v="208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0823"/>
    <s v="2006"/>
    <s v="08"/>
    <s v="23"/>
    <d v="2006-08-23T00:00:00"/>
    <n v="6676"/>
  </r>
  <r>
    <x v="209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0823"/>
    <s v="2006"/>
    <s v="08"/>
    <s v="23"/>
    <d v="2006-08-23T00:00:00"/>
    <n v="6676"/>
  </r>
  <r>
    <x v="210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0823"/>
    <s v="2006"/>
    <s v="08"/>
    <s v="23"/>
    <d v="2006-08-23T00:00:00"/>
    <n v="6676"/>
  </r>
  <r>
    <x v="211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823"/>
    <s v="2006"/>
    <s v="08"/>
    <s v="23"/>
    <d v="2006-08-23T00:00:00"/>
    <n v="6676"/>
  </r>
  <r>
    <x v="212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823"/>
    <s v="2006"/>
    <s v="08"/>
    <s v="23"/>
    <d v="2006-08-23T00:00:00"/>
    <n v="6676"/>
  </r>
  <r>
    <x v="213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0823"/>
    <s v="2006"/>
    <s v="08"/>
    <s v="23"/>
    <d v="2006-08-23T00:00:00"/>
    <n v="6676"/>
  </r>
  <r>
    <x v="214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0823"/>
    <s v="2006"/>
    <s v="08"/>
    <s v="23"/>
    <d v="2006-08-23T00:00:00"/>
    <n v="6676"/>
  </r>
  <r>
    <x v="215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0823"/>
    <s v="2006"/>
    <s v="08"/>
    <s v="23"/>
    <d v="2006-08-23T00:00:00"/>
    <n v="6676"/>
  </r>
  <r>
    <x v="216"/>
    <s v="191211-11******"/>
    <s v="191211"/>
    <s v="19"/>
    <s v="12"/>
    <s v="11"/>
    <d v="1919-12-11T00:00:00"/>
    <d v="2024-12-02T00:00:00"/>
    <n v="38343"/>
    <n v="105.04931506849314"/>
    <n v="105"/>
    <n v="106"/>
    <x v="4"/>
    <x v="0"/>
    <n v="20060913"/>
    <s v="2006"/>
    <s v="09"/>
    <s v="13"/>
    <d v="2006-09-13T00:00:00"/>
    <n v="6655"/>
  </r>
  <r>
    <x v="217"/>
    <s v="910101-11******"/>
    <s v="910101"/>
    <s v="91"/>
    <s v="01"/>
    <s v="01"/>
    <d v="1991-01-01T00:00:00"/>
    <d v="2024-12-02T00:00:00"/>
    <n v="12389"/>
    <n v="33.942465753424656"/>
    <n v="33"/>
    <n v="34"/>
    <x v="0"/>
    <x v="0"/>
    <n v="20060913"/>
    <s v="2006"/>
    <s v="09"/>
    <s v="13"/>
    <d v="2006-09-13T00:00:00"/>
    <n v="6655"/>
  </r>
  <r>
    <x v="218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913"/>
    <s v="2006"/>
    <s v="09"/>
    <s v="13"/>
    <d v="2006-09-13T00:00:00"/>
    <n v="6655"/>
  </r>
  <r>
    <x v="219"/>
    <s v="900111-1******"/>
    <s v="900111"/>
    <s v="90"/>
    <s v="01"/>
    <s v="11"/>
    <d v="1990-01-11T00:00:00"/>
    <d v="2024-12-02T00:00:00"/>
    <n v="12744"/>
    <n v="34.915068493150685"/>
    <n v="34"/>
    <n v="35"/>
    <x v="0"/>
    <x v="0"/>
    <n v="20060913"/>
    <s v="2006"/>
    <s v="09"/>
    <s v="13"/>
    <d v="2006-09-13T00:00:00"/>
    <n v="6655"/>
  </r>
  <r>
    <x v="220"/>
    <s v="911111-1******"/>
    <s v="911111"/>
    <s v="91"/>
    <s v="11"/>
    <s v="11"/>
    <d v="1991-11-11T00:00:00"/>
    <d v="2024-12-02T00:00:00"/>
    <n v="12075"/>
    <n v="33.082191780821915"/>
    <n v="33"/>
    <n v="34"/>
    <x v="0"/>
    <x v="0"/>
    <n v="20060913"/>
    <s v="2006"/>
    <s v="09"/>
    <s v="13"/>
    <d v="2006-09-13T00:00:00"/>
    <n v="6655"/>
  </r>
  <r>
    <x v="221"/>
    <s v="940101-10******"/>
    <s v="940101"/>
    <s v="94"/>
    <s v="01"/>
    <s v="01"/>
    <d v="1994-01-01T00:00:00"/>
    <d v="2024-12-02T00:00:00"/>
    <n v="11293"/>
    <n v="30.93972602739726"/>
    <n v="30"/>
    <n v="31"/>
    <x v="0"/>
    <x v="0"/>
    <n v="20060913"/>
    <s v="2006"/>
    <s v="09"/>
    <s v="13"/>
    <d v="2006-09-13T00:00:00"/>
    <n v="6655"/>
  </r>
  <r>
    <x v="222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0913"/>
    <s v="2006"/>
    <s v="09"/>
    <s v="13"/>
    <d v="2006-09-13T00:00:00"/>
    <n v="6655"/>
  </r>
  <r>
    <x v="223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913"/>
    <s v="2006"/>
    <s v="09"/>
    <s v="13"/>
    <d v="2006-09-13T00:00:00"/>
    <n v="6655"/>
  </r>
  <r>
    <x v="224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913"/>
    <s v="2006"/>
    <s v="09"/>
    <s v="13"/>
    <d v="2006-09-13T00:00:00"/>
    <n v="6655"/>
  </r>
  <r>
    <x v="225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0913"/>
    <s v="2006"/>
    <s v="09"/>
    <s v="13"/>
    <d v="2006-09-13T00:00:00"/>
    <n v="6655"/>
  </r>
  <r>
    <x v="226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0913"/>
    <s v="2006"/>
    <s v="09"/>
    <s v="13"/>
    <d v="2006-09-13T00:00:00"/>
    <n v="6655"/>
  </r>
  <r>
    <x v="227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0913"/>
    <s v="2006"/>
    <s v="09"/>
    <s v="13"/>
    <d v="2006-09-13T00:00:00"/>
    <n v="6655"/>
  </r>
  <r>
    <x v="228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0913"/>
    <s v="2006"/>
    <s v="09"/>
    <s v="13"/>
    <d v="2006-09-13T00:00:00"/>
    <n v="6655"/>
  </r>
  <r>
    <x v="229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913"/>
    <s v="2006"/>
    <s v="09"/>
    <s v="13"/>
    <d v="2006-09-13T00:00:00"/>
    <n v="6655"/>
  </r>
  <r>
    <x v="230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918"/>
    <s v="2006"/>
    <s v="09"/>
    <s v="18"/>
    <d v="2006-09-18T00:00:00"/>
    <n v="6650"/>
  </r>
  <r>
    <x v="231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0918"/>
    <s v="2006"/>
    <s v="09"/>
    <s v="18"/>
    <d v="2006-09-18T00:00:00"/>
    <n v="6650"/>
  </r>
  <r>
    <x v="232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0918"/>
    <s v="2006"/>
    <s v="09"/>
    <s v="18"/>
    <d v="2006-09-18T00:00:00"/>
    <n v="6650"/>
  </r>
  <r>
    <x v="233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0918"/>
    <s v="2006"/>
    <s v="09"/>
    <s v="18"/>
    <d v="2006-09-18T00:00:00"/>
    <n v="6650"/>
  </r>
  <r>
    <x v="234"/>
    <s v="191211-11******"/>
    <s v="191211"/>
    <s v="19"/>
    <s v="12"/>
    <s v="11"/>
    <d v="1919-12-11T00:00:00"/>
    <d v="2024-12-02T00:00:00"/>
    <n v="38343"/>
    <n v="105.04931506849314"/>
    <n v="105"/>
    <n v="106"/>
    <x v="4"/>
    <x v="0"/>
    <n v="20060918"/>
    <s v="2006"/>
    <s v="09"/>
    <s v="18"/>
    <d v="2006-09-18T00:00:00"/>
    <n v="6650"/>
  </r>
  <r>
    <x v="235"/>
    <s v="910101-11******"/>
    <s v="910101"/>
    <s v="91"/>
    <s v="01"/>
    <s v="01"/>
    <d v="1991-01-01T00:00:00"/>
    <d v="2024-12-02T00:00:00"/>
    <n v="12389"/>
    <n v="33.942465753424656"/>
    <n v="33"/>
    <n v="34"/>
    <x v="0"/>
    <x v="0"/>
    <n v="20060918"/>
    <s v="2006"/>
    <s v="09"/>
    <s v="18"/>
    <d v="2006-09-18T00:00:00"/>
    <n v="6650"/>
  </r>
  <r>
    <x v="236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918"/>
    <s v="2006"/>
    <s v="09"/>
    <s v="18"/>
    <d v="2006-09-18T00:00:00"/>
    <n v="6650"/>
  </r>
  <r>
    <x v="237"/>
    <s v="900111-1******"/>
    <s v="900111"/>
    <s v="90"/>
    <s v="01"/>
    <s v="11"/>
    <d v="1990-01-11T00:00:00"/>
    <d v="2024-12-02T00:00:00"/>
    <n v="12744"/>
    <n v="34.915068493150685"/>
    <n v="34"/>
    <n v="35"/>
    <x v="0"/>
    <x v="0"/>
    <n v="20060918"/>
    <s v="2006"/>
    <s v="09"/>
    <s v="18"/>
    <d v="2006-09-18T00:00:00"/>
    <n v="6650"/>
  </r>
  <r>
    <x v="238"/>
    <s v="911111-1******"/>
    <s v="911111"/>
    <s v="91"/>
    <s v="11"/>
    <s v="11"/>
    <d v="1991-11-11T00:00:00"/>
    <d v="2024-12-02T00:00:00"/>
    <n v="12075"/>
    <n v="33.082191780821915"/>
    <n v="33"/>
    <n v="34"/>
    <x v="0"/>
    <x v="0"/>
    <n v="20060918"/>
    <s v="2006"/>
    <s v="09"/>
    <s v="18"/>
    <d v="2006-09-18T00:00:00"/>
    <n v="6650"/>
  </r>
  <r>
    <x v="239"/>
    <s v="940101-10******"/>
    <s v="940101"/>
    <s v="94"/>
    <s v="01"/>
    <s v="01"/>
    <d v="1994-01-01T00:00:00"/>
    <d v="2024-12-02T00:00:00"/>
    <n v="11293"/>
    <n v="30.93972602739726"/>
    <n v="30"/>
    <n v="31"/>
    <x v="0"/>
    <x v="0"/>
    <n v="20060918"/>
    <s v="2006"/>
    <s v="09"/>
    <s v="18"/>
    <d v="2006-09-18T00:00:00"/>
    <n v="6650"/>
  </r>
  <r>
    <x v="240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0918"/>
    <s v="2006"/>
    <s v="09"/>
    <s v="18"/>
    <d v="2006-09-18T00:00:00"/>
    <n v="6650"/>
  </r>
  <r>
    <x v="241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918"/>
    <s v="2006"/>
    <s v="09"/>
    <s v="18"/>
    <d v="2006-09-18T00:00:00"/>
    <n v="6650"/>
  </r>
  <r>
    <x v="242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918"/>
    <s v="2006"/>
    <s v="09"/>
    <s v="18"/>
    <d v="2006-09-18T00:00:00"/>
    <n v="6650"/>
  </r>
  <r>
    <x v="243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0918"/>
    <s v="2006"/>
    <s v="09"/>
    <s v="18"/>
    <d v="2006-09-18T00:00:00"/>
    <n v="6650"/>
  </r>
  <r>
    <x v="244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0918"/>
    <s v="2006"/>
    <s v="09"/>
    <s v="18"/>
    <d v="2006-09-18T00:00:00"/>
    <n v="6650"/>
  </r>
  <r>
    <x v="245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0918"/>
    <s v="2006"/>
    <s v="09"/>
    <s v="18"/>
    <d v="2006-09-18T00:00:00"/>
    <n v="6650"/>
  </r>
  <r>
    <x v="246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0918"/>
    <s v="2006"/>
    <s v="09"/>
    <s v="18"/>
    <d v="2006-09-18T00:00:00"/>
    <n v="6650"/>
  </r>
  <r>
    <x v="247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0918"/>
    <s v="2006"/>
    <s v="09"/>
    <s v="18"/>
    <d v="2006-09-18T00:00:00"/>
    <n v="6650"/>
  </r>
  <r>
    <x v="248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918"/>
    <s v="2006"/>
    <s v="09"/>
    <s v="18"/>
    <d v="2006-09-18T00:00:00"/>
    <n v="6650"/>
  </r>
  <r>
    <x v="249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0918"/>
    <s v="2006"/>
    <s v="09"/>
    <s v="18"/>
    <d v="2006-09-18T00:00:00"/>
    <n v="6650"/>
  </r>
  <r>
    <x v="250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0918"/>
    <s v="2006"/>
    <s v="09"/>
    <s v="18"/>
    <d v="2006-09-18T00:00:00"/>
    <n v="6650"/>
  </r>
  <r>
    <x v="251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0918"/>
    <s v="2006"/>
    <s v="09"/>
    <s v="18"/>
    <d v="2006-09-18T00:00:00"/>
    <n v="6650"/>
  </r>
  <r>
    <x v="252"/>
    <s v="191211-11******"/>
    <s v="191211"/>
    <s v="19"/>
    <s v="12"/>
    <s v="11"/>
    <d v="1919-12-11T00:00:00"/>
    <d v="2024-12-02T00:00:00"/>
    <n v="38343"/>
    <n v="105.04931506849314"/>
    <n v="105"/>
    <n v="106"/>
    <x v="4"/>
    <x v="0"/>
    <n v="20060918"/>
    <s v="2006"/>
    <s v="09"/>
    <s v="18"/>
    <d v="2006-09-18T00:00:00"/>
    <n v="6650"/>
  </r>
  <r>
    <x v="253"/>
    <s v="910101-11******"/>
    <s v="910101"/>
    <s v="91"/>
    <s v="01"/>
    <s v="01"/>
    <d v="1991-01-01T00:00:00"/>
    <d v="2024-12-02T00:00:00"/>
    <n v="12389"/>
    <n v="33.942465753424656"/>
    <n v="33"/>
    <n v="34"/>
    <x v="0"/>
    <x v="0"/>
    <n v="20060918"/>
    <s v="2006"/>
    <s v="09"/>
    <s v="18"/>
    <d v="2006-09-18T00:00:00"/>
    <n v="6650"/>
  </r>
  <r>
    <x v="254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0918"/>
    <s v="2006"/>
    <s v="09"/>
    <s v="18"/>
    <d v="2006-09-18T00:00:00"/>
    <n v="6650"/>
  </r>
  <r>
    <x v="255"/>
    <s v="900111-1******"/>
    <s v="900111"/>
    <s v="90"/>
    <s v="01"/>
    <s v="11"/>
    <d v="1990-01-11T00:00:00"/>
    <d v="2024-12-02T00:00:00"/>
    <n v="12744"/>
    <n v="34.915068493150685"/>
    <n v="34"/>
    <n v="35"/>
    <x v="0"/>
    <x v="0"/>
    <n v="20060918"/>
    <s v="2006"/>
    <s v="09"/>
    <s v="18"/>
    <d v="2006-09-18T00:00:00"/>
    <n v="6650"/>
  </r>
  <r>
    <x v="256"/>
    <s v="911111-1******"/>
    <s v="911111"/>
    <s v="91"/>
    <s v="11"/>
    <s v="11"/>
    <d v="1991-11-11T00:00:00"/>
    <d v="2024-12-02T00:00:00"/>
    <n v="12075"/>
    <n v="33.082191780821915"/>
    <n v="33"/>
    <n v="34"/>
    <x v="0"/>
    <x v="0"/>
    <n v="20061002"/>
    <s v="2006"/>
    <s v="10"/>
    <s v="02"/>
    <d v="2006-10-02T00:00:00"/>
    <n v="6636"/>
  </r>
  <r>
    <x v="257"/>
    <s v="940101-10******"/>
    <s v="940101"/>
    <s v="94"/>
    <s v="01"/>
    <s v="01"/>
    <d v="1994-01-01T00:00:00"/>
    <d v="2024-12-02T00:00:00"/>
    <n v="11293"/>
    <n v="30.93972602739726"/>
    <n v="30"/>
    <n v="31"/>
    <x v="0"/>
    <x v="0"/>
    <n v="20061002"/>
    <s v="2006"/>
    <s v="10"/>
    <s v="02"/>
    <d v="2006-10-02T00:00:00"/>
    <n v="6636"/>
  </r>
  <r>
    <x v="258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1002"/>
    <s v="2006"/>
    <s v="10"/>
    <s v="02"/>
    <d v="2006-10-02T00:00:00"/>
    <n v="6636"/>
  </r>
  <r>
    <x v="259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1002"/>
    <s v="2006"/>
    <s v="10"/>
    <s v="02"/>
    <d v="2006-10-02T00:00:00"/>
    <n v="6636"/>
  </r>
  <r>
    <x v="260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1002"/>
    <s v="2006"/>
    <s v="10"/>
    <s v="02"/>
    <d v="2006-10-02T00:00:00"/>
    <n v="6636"/>
  </r>
  <r>
    <x v="261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1002"/>
    <s v="2006"/>
    <s v="10"/>
    <s v="02"/>
    <d v="2006-10-02T00:00:00"/>
    <n v="6636"/>
  </r>
  <r>
    <x v="262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1002"/>
    <s v="2006"/>
    <s v="10"/>
    <s v="02"/>
    <d v="2006-10-02T00:00:00"/>
    <n v="6636"/>
  </r>
  <r>
    <x v="263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1002"/>
    <s v="2006"/>
    <s v="10"/>
    <s v="02"/>
    <d v="2006-10-02T00:00:00"/>
    <n v="6636"/>
  </r>
  <r>
    <x v="264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1002"/>
    <s v="2006"/>
    <s v="10"/>
    <s v="02"/>
    <d v="2006-10-02T00:00:00"/>
    <n v="6636"/>
  </r>
  <r>
    <x v="265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1002"/>
    <s v="2006"/>
    <s v="10"/>
    <s v="02"/>
    <d v="2006-10-02T00:00:00"/>
    <n v="6636"/>
  </r>
  <r>
    <x v="266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1002"/>
    <s v="2006"/>
    <s v="10"/>
    <s v="02"/>
    <d v="2006-10-02T00:00:00"/>
    <n v="6636"/>
  </r>
  <r>
    <x v="267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1002"/>
    <s v="2006"/>
    <s v="10"/>
    <s v="02"/>
    <d v="2006-10-02T00:00:00"/>
    <n v="6636"/>
  </r>
  <r>
    <x v="268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1002"/>
    <s v="2006"/>
    <s v="10"/>
    <s v="02"/>
    <d v="2006-10-02T00:00:00"/>
    <n v="6636"/>
  </r>
  <r>
    <x v="269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1002"/>
    <s v="2006"/>
    <s v="10"/>
    <s v="02"/>
    <d v="2006-10-02T00:00:00"/>
    <n v="6636"/>
  </r>
  <r>
    <x v="270"/>
    <s v="191211-11******"/>
    <s v="191211"/>
    <s v="19"/>
    <s v="12"/>
    <s v="11"/>
    <d v="1919-12-11T00:00:00"/>
    <d v="2024-12-02T00:00:00"/>
    <n v="38343"/>
    <n v="105.04931506849314"/>
    <n v="105"/>
    <n v="106"/>
    <x v="4"/>
    <x v="0"/>
    <n v="20061002"/>
    <s v="2006"/>
    <s v="10"/>
    <s v="02"/>
    <d v="2006-10-02T00:00:00"/>
    <n v="6636"/>
  </r>
  <r>
    <x v="271"/>
    <s v="910101-11******"/>
    <s v="910101"/>
    <s v="91"/>
    <s v="01"/>
    <s v="01"/>
    <d v="1991-01-01T00:00:00"/>
    <d v="2024-12-02T00:00:00"/>
    <n v="12389"/>
    <n v="33.942465753424656"/>
    <n v="33"/>
    <n v="34"/>
    <x v="0"/>
    <x v="0"/>
    <n v="20061002"/>
    <s v="2006"/>
    <s v="10"/>
    <s v="02"/>
    <d v="2006-10-02T00:00:00"/>
    <n v="6636"/>
  </r>
  <r>
    <x v="272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1002"/>
    <s v="2006"/>
    <s v="10"/>
    <s v="02"/>
    <d v="2006-10-02T00:00:00"/>
    <n v="6636"/>
  </r>
  <r>
    <x v="273"/>
    <s v="900111-1******"/>
    <s v="900111"/>
    <s v="90"/>
    <s v="01"/>
    <s v="11"/>
    <d v="1990-01-11T00:00:00"/>
    <d v="2024-12-02T00:00:00"/>
    <n v="12744"/>
    <n v="34.915068493150685"/>
    <n v="34"/>
    <n v="35"/>
    <x v="0"/>
    <x v="0"/>
    <n v="20061011"/>
    <s v="2006"/>
    <s v="10"/>
    <s v="11"/>
    <d v="2006-10-11T00:00:00"/>
    <n v="6627"/>
  </r>
  <r>
    <x v="274"/>
    <s v="911111-1******"/>
    <s v="911111"/>
    <s v="91"/>
    <s v="11"/>
    <s v="11"/>
    <d v="1991-11-11T00:00:00"/>
    <d v="2024-12-02T00:00:00"/>
    <n v="12075"/>
    <n v="33.082191780821915"/>
    <n v="33"/>
    <n v="34"/>
    <x v="0"/>
    <x v="0"/>
    <n v="20061011"/>
    <s v="2006"/>
    <s v="10"/>
    <s v="11"/>
    <d v="2006-10-11T00:00:00"/>
    <n v="6627"/>
  </r>
  <r>
    <x v="275"/>
    <s v="940101-10******"/>
    <s v="940101"/>
    <s v="94"/>
    <s v="01"/>
    <s v="01"/>
    <d v="1994-01-01T00:00:00"/>
    <d v="2024-12-02T00:00:00"/>
    <n v="11293"/>
    <n v="30.93972602739726"/>
    <n v="30"/>
    <n v="31"/>
    <x v="0"/>
    <x v="0"/>
    <n v="20061011"/>
    <s v="2006"/>
    <s v="10"/>
    <s v="11"/>
    <d v="2006-10-11T00:00:00"/>
    <n v="6627"/>
  </r>
  <r>
    <x v="276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1011"/>
    <s v="2006"/>
    <s v="10"/>
    <s v="11"/>
    <d v="2006-10-11T00:00:00"/>
    <n v="6627"/>
  </r>
  <r>
    <x v="277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1011"/>
    <s v="2006"/>
    <s v="10"/>
    <s v="11"/>
    <d v="2006-10-11T00:00:00"/>
    <n v="6627"/>
  </r>
  <r>
    <x v="278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1011"/>
    <s v="2006"/>
    <s v="10"/>
    <s v="11"/>
    <d v="2006-10-11T00:00:00"/>
    <n v="6627"/>
  </r>
  <r>
    <x v="279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1011"/>
    <s v="2006"/>
    <s v="10"/>
    <s v="11"/>
    <d v="2006-10-11T00:00:00"/>
    <n v="6627"/>
  </r>
  <r>
    <x v="280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1011"/>
    <s v="2006"/>
    <s v="10"/>
    <s v="11"/>
    <d v="2006-10-11T00:00:00"/>
    <n v="6627"/>
  </r>
  <r>
    <x v="281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1011"/>
    <s v="2006"/>
    <s v="10"/>
    <s v="11"/>
    <d v="2006-10-11T00:00:00"/>
    <n v="6627"/>
  </r>
  <r>
    <x v="282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1011"/>
    <s v="2006"/>
    <s v="10"/>
    <s v="11"/>
    <d v="2006-10-11T00:00:00"/>
    <n v="6627"/>
  </r>
  <r>
    <x v="283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1011"/>
    <s v="2006"/>
    <s v="10"/>
    <s v="11"/>
    <d v="2006-10-11T00:00:00"/>
    <n v="6627"/>
  </r>
  <r>
    <x v="284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1011"/>
    <s v="2006"/>
    <s v="10"/>
    <s v="11"/>
    <d v="2006-10-11T00:00:00"/>
    <n v="6627"/>
  </r>
  <r>
    <x v="285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1011"/>
    <s v="2006"/>
    <s v="10"/>
    <s v="11"/>
    <d v="2006-10-11T00:00:00"/>
    <n v="6627"/>
  </r>
  <r>
    <x v="286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1011"/>
    <s v="2006"/>
    <s v="10"/>
    <s v="11"/>
    <d v="2006-10-11T00:00:00"/>
    <n v="6627"/>
  </r>
  <r>
    <x v="287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1010"/>
    <s v="2006"/>
    <s v="10"/>
    <s v="10"/>
    <d v="2006-10-10T00:00:00"/>
    <n v="6628"/>
  </r>
  <r>
    <x v="288"/>
    <s v="191211-11******"/>
    <s v="191211"/>
    <s v="19"/>
    <s v="12"/>
    <s v="11"/>
    <d v="1919-12-11T00:00:00"/>
    <d v="2024-12-02T00:00:00"/>
    <n v="38343"/>
    <n v="105.04931506849314"/>
    <n v="105"/>
    <n v="106"/>
    <x v="4"/>
    <x v="0"/>
    <n v="20061010"/>
    <s v="2006"/>
    <s v="10"/>
    <s v="10"/>
    <d v="2006-10-10T00:00:00"/>
    <n v="6628"/>
  </r>
  <r>
    <x v="289"/>
    <s v="910101-11******"/>
    <s v="910101"/>
    <s v="91"/>
    <s v="01"/>
    <s v="01"/>
    <d v="1991-01-01T00:00:00"/>
    <d v="2024-12-02T00:00:00"/>
    <n v="12389"/>
    <n v="33.942465753424656"/>
    <n v="33"/>
    <n v="34"/>
    <x v="0"/>
    <x v="0"/>
    <n v="20061011"/>
    <s v="2006"/>
    <s v="10"/>
    <s v="11"/>
    <d v="2006-10-11T00:00:00"/>
    <n v="6627"/>
  </r>
  <r>
    <x v="290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1011"/>
    <s v="2006"/>
    <s v="10"/>
    <s v="11"/>
    <d v="2006-10-11T00:00:00"/>
    <n v="6627"/>
  </r>
  <r>
    <x v="291"/>
    <s v="900111-1******"/>
    <s v="900111"/>
    <s v="90"/>
    <s v="01"/>
    <s v="11"/>
    <d v="1990-01-11T00:00:00"/>
    <d v="2024-12-02T00:00:00"/>
    <n v="12744"/>
    <n v="34.915068493150685"/>
    <n v="34"/>
    <n v="35"/>
    <x v="0"/>
    <x v="0"/>
    <n v="20061011"/>
    <s v="2006"/>
    <s v="10"/>
    <s v="11"/>
    <d v="2006-10-11T00:00:00"/>
    <n v="6627"/>
  </r>
  <r>
    <x v="292"/>
    <s v="911111-1******"/>
    <s v="911111"/>
    <s v="91"/>
    <s v="11"/>
    <s v="11"/>
    <d v="1991-11-11T00:00:00"/>
    <d v="2024-12-02T00:00:00"/>
    <n v="12075"/>
    <n v="33.082191780821915"/>
    <n v="33"/>
    <n v="34"/>
    <x v="0"/>
    <x v="0"/>
    <n v="20061011"/>
    <s v="2006"/>
    <s v="10"/>
    <s v="11"/>
    <d v="2006-10-11T00:00:00"/>
    <n v="6627"/>
  </r>
  <r>
    <x v="293"/>
    <s v="940101-10******"/>
    <s v="940101"/>
    <s v="94"/>
    <s v="01"/>
    <s v="01"/>
    <d v="1994-01-01T00:00:00"/>
    <d v="2024-12-02T00:00:00"/>
    <n v="11293"/>
    <n v="30.93972602739726"/>
    <n v="30"/>
    <n v="31"/>
    <x v="0"/>
    <x v="0"/>
    <n v="20061011"/>
    <s v="2006"/>
    <s v="10"/>
    <s v="11"/>
    <d v="2006-10-11T00:00:00"/>
    <n v="6627"/>
  </r>
  <r>
    <x v="294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1013"/>
    <s v="2006"/>
    <s v="10"/>
    <s v="13"/>
    <d v="2006-10-13T00:00:00"/>
    <n v="6625"/>
  </r>
  <r>
    <x v="295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1013"/>
    <s v="2006"/>
    <s v="10"/>
    <s v="13"/>
    <d v="2006-10-13T00:00:00"/>
    <n v="6625"/>
  </r>
  <r>
    <x v="296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1013"/>
    <s v="2006"/>
    <s v="10"/>
    <s v="13"/>
    <d v="2006-10-13T00:00:00"/>
    <n v="6625"/>
  </r>
  <r>
    <x v="297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1013"/>
    <s v="2006"/>
    <s v="10"/>
    <s v="13"/>
    <d v="2006-10-13T00:00:00"/>
    <n v="6625"/>
  </r>
  <r>
    <x v="298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1013"/>
    <s v="2006"/>
    <s v="10"/>
    <s v="13"/>
    <d v="2006-10-13T00:00:00"/>
    <n v="6625"/>
  </r>
  <r>
    <x v="299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1013"/>
    <s v="2006"/>
    <s v="10"/>
    <s v="13"/>
    <d v="2006-10-13T00:00:00"/>
    <n v="6625"/>
  </r>
  <r>
    <x v="300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1013"/>
    <s v="2006"/>
    <s v="10"/>
    <s v="13"/>
    <d v="2006-10-13T00:00:00"/>
    <n v="6625"/>
  </r>
  <r>
    <x v="301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1013"/>
    <s v="2006"/>
    <s v="10"/>
    <s v="13"/>
    <d v="2006-10-13T00:00:00"/>
    <n v="6625"/>
  </r>
  <r>
    <x v="302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1013"/>
    <s v="2006"/>
    <s v="10"/>
    <s v="13"/>
    <d v="2006-10-13T00:00:00"/>
    <n v="6625"/>
  </r>
  <r>
    <x v="303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1013"/>
    <s v="2006"/>
    <s v="10"/>
    <s v="13"/>
    <d v="2006-10-13T00:00:00"/>
    <n v="6625"/>
  </r>
  <r>
    <x v="304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1013"/>
    <s v="2006"/>
    <s v="10"/>
    <s v="13"/>
    <d v="2006-10-13T00:00:00"/>
    <n v="6625"/>
  </r>
  <r>
    <x v="305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1013"/>
    <s v="2006"/>
    <s v="10"/>
    <s v="13"/>
    <d v="2006-10-13T00:00:00"/>
    <n v="6625"/>
  </r>
  <r>
    <x v="306"/>
    <s v="191211-11******"/>
    <s v="191211"/>
    <s v="19"/>
    <s v="12"/>
    <s v="11"/>
    <d v="1919-12-11T00:00:00"/>
    <d v="2024-12-02T00:00:00"/>
    <n v="38343"/>
    <n v="105.04931506849314"/>
    <n v="105"/>
    <n v="106"/>
    <x v="4"/>
    <x v="0"/>
    <n v="20061013"/>
    <s v="2006"/>
    <s v="10"/>
    <s v="13"/>
    <d v="2006-10-13T00:00:00"/>
    <n v="6625"/>
  </r>
  <r>
    <x v="307"/>
    <s v="910101-11******"/>
    <s v="910101"/>
    <s v="91"/>
    <s v="01"/>
    <s v="01"/>
    <d v="1991-01-01T00:00:00"/>
    <d v="2024-12-02T00:00:00"/>
    <n v="12389"/>
    <n v="33.942465753424656"/>
    <n v="33"/>
    <n v="34"/>
    <x v="0"/>
    <x v="0"/>
    <n v="20061013"/>
    <s v="2006"/>
    <s v="10"/>
    <s v="13"/>
    <d v="2006-10-13T00:00:00"/>
    <n v="6625"/>
  </r>
  <r>
    <x v="308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1013"/>
    <s v="2006"/>
    <s v="10"/>
    <s v="13"/>
    <d v="2006-10-13T00:00:00"/>
    <n v="6625"/>
  </r>
  <r>
    <x v="309"/>
    <s v="900111-1******"/>
    <s v="900111"/>
    <s v="90"/>
    <s v="01"/>
    <s v="11"/>
    <d v="1990-01-11T00:00:00"/>
    <d v="2024-12-02T00:00:00"/>
    <n v="12744"/>
    <n v="34.915068493150685"/>
    <n v="34"/>
    <n v="35"/>
    <x v="0"/>
    <x v="0"/>
    <n v="20061013"/>
    <s v="2006"/>
    <s v="10"/>
    <s v="13"/>
    <d v="2006-10-13T00:00:00"/>
    <n v="6625"/>
  </r>
  <r>
    <x v="310"/>
    <s v="911111-1******"/>
    <s v="911111"/>
    <s v="91"/>
    <s v="11"/>
    <s v="11"/>
    <d v="1991-11-11T00:00:00"/>
    <d v="2024-12-02T00:00:00"/>
    <n v="12075"/>
    <n v="33.082191780821915"/>
    <n v="33"/>
    <n v="34"/>
    <x v="0"/>
    <x v="0"/>
    <n v="20061013"/>
    <s v="2006"/>
    <s v="10"/>
    <s v="13"/>
    <d v="2006-10-13T00:00:00"/>
    <n v="6625"/>
  </r>
  <r>
    <x v="311"/>
    <s v="940101-10******"/>
    <s v="940101"/>
    <s v="94"/>
    <s v="01"/>
    <s v="01"/>
    <d v="1994-01-01T00:00:00"/>
    <d v="2024-12-02T00:00:00"/>
    <n v="11293"/>
    <n v="30.93972602739726"/>
    <n v="30"/>
    <n v="31"/>
    <x v="0"/>
    <x v="0"/>
    <n v="20061013"/>
    <s v="2006"/>
    <s v="10"/>
    <s v="13"/>
    <d v="2006-10-13T00:00:00"/>
    <n v="6625"/>
  </r>
  <r>
    <x v="312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1013"/>
    <s v="2006"/>
    <s v="10"/>
    <s v="13"/>
    <d v="2006-10-13T00:00:00"/>
    <n v="6625"/>
  </r>
  <r>
    <x v="313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1013"/>
    <s v="2006"/>
    <s v="10"/>
    <s v="13"/>
    <d v="2006-10-13T00:00:00"/>
    <n v="6625"/>
  </r>
  <r>
    <x v="314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1013"/>
    <s v="2006"/>
    <s v="10"/>
    <s v="13"/>
    <d v="2006-10-13T00:00:00"/>
    <n v="6625"/>
  </r>
  <r>
    <x v="315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1024"/>
    <s v="2006"/>
    <s v="10"/>
    <s v="24"/>
    <d v="2006-10-24T00:00:00"/>
    <n v="6614"/>
  </r>
  <r>
    <x v="316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1024"/>
    <s v="2006"/>
    <s v="10"/>
    <s v="24"/>
    <d v="2006-10-24T00:00:00"/>
    <n v="6614"/>
  </r>
  <r>
    <x v="317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1024"/>
    <s v="2006"/>
    <s v="10"/>
    <s v="24"/>
    <d v="2006-10-24T00:00:00"/>
    <n v="6614"/>
  </r>
  <r>
    <x v="318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1024"/>
    <s v="2006"/>
    <s v="10"/>
    <s v="24"/>
    <d v="2006-10-24T00:00:00"/>
    <n v="6614"/>
  </r>
  <r>
    <x v="319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1024"/>
    <s v="2006"/>
    <s v="10"/>
    <s v="24"/>
    <d v="2006-10-24T00:00:00"/>
    <n v="6614"/>
  </r>
  <r>
    <x v="320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1024"/>
    <s v="2006"/>
    <s v="10"/>
    <s v="24"/>
    <d v="2006-10-24T00:00:00"/>
    <n v="6614"/>
  </r>
  <r>
    <x v="321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1024"/>
    <s v="2006"/>
    <s v="10"/>
    <s v="24"/>
    <d v="2006-10-24T00:00:00"/>
    <n v="6614"/>
  </r>
  <r>
    <x v="322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1024"/>
    <s v="2006"/>
    <s v="10"/>
    <s v="24"/>
    <d v="2006-10-24T00:00:00"/>
    <n v="6614"/>
  </r>
  <r>
    <x v="323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1024"/>
    <s v="2006"/>
    <s v="10"/>
    <s v="24"/>
    <d v="2006-10-24T00:00:00"/>
    <n v="6614"/>
  </r>
  <r>
    <x v="324"/>
    <s v="191211-11******"/>
    <s v="191211"/>
    <s v="19"/>
    <s v="12"/>
    <s v="11"/>
    <d v="1919-12-11T00:00:00"/>
    <d v="2024-12-02T00:00:00"/>
    <n v="38343"/>
    <n v="105.04931506849314"/>
    <n v="105"/>
    <n v="106"/>
    <x v="4"/>
    <x v="0"/>
    <n v="20061024"/>
    <s v="2006"/>
    <s v="10"/>
    <s v="24"/>
    <d v="2006-10-24T00:00:00"/>
    <n v="6614"/>
  </r>
  <r>
    <x v="325"/>
    <s v="910101-11******"/>
    <s v="910101"/>
    <s v="91"/>
    <s v="01"/>
    <s v="01"/>
    <d v="1991-01-01T00:00:00"/>
    <d v="2024-12-02T00:00:00"/>
    <n v="12389"/>
    <n v="33.942465753424656"/>
    <n v="33"/>
    <n v="34"/>
    <x v="0"/>
    <x v="0"/>
    <n v="20061024"/>
    <s v="2006"/>
    <s v="10"/>
    <s v="24"/>
    <d v="2006-10-24T00:00:00"/>
    <n v="6614"/>
  </r>
  <r>
    <x v="326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1024"/>
    <s v="2006"/>
    <s v="10"/>
    <s v="24"/>
    <d v="2006-10-24T00:00:00"/>
    <n v="6614"/>
  </r>
  <r>
    <x v="327"/>
    <s v="900111-1******"/>
    <s v="900111"/>
    <s v="90"/>
    <s v="01"/>
    <s v="11"/>
    <d v="1990-01-11T00:00:00"/>
    <d v="2024-12-02T00:00:00"/>
    <n v="12744"/>
    <n v="34.915068493150685"/>
    <n v="34"/>
    <n v="35"/>
    <x v="0"/>
    <x v="0"/>
    <n v="20061024"/>
    <s v="2006"/>
    <s v="10"/>
    <s v="24"/>
    <d v="2006-10-24T00:00:00"/>
    <n v="6614"/>
  </r>
  <r>
    <x v="328"/>
    <s v="911111-1******"/>
    <s v="911111"/>
    <s v="91"/>
    <s v="11"/>
    <s v="11"/>
    <d v="1991-11-11T00:00:00"/>
    <d v="2024-12-02T00:00:00"/>
    <n v="12075"/>
    <n v="33.082191780821915"/>
    <n v="33"/>
    <n v="34"/>
    <x v="0"/>
    <x v="0"/>
    <n v="20061024"/>
    <s v="2006"/>
    <s v="10"/>
    <s v="24"/>
    <d v="2006-10-24T00:00:00"/>
    <n v="6614"/>
  </r>
  <r>
    <x v="329"/>
    <s v="940101-10******"/>
    <s v="940101"/>
    <s v="94"/>
    <s v="01"/>
    <s v="01"/>
    <d v="1994-01-01T00:00:00"/>
    <d v="2024-12-02T00:00:00"/>
    <n v="11293"/>
    <n v="30.93972602739726"/>
    <n v="30"/>
    <n v="31"/>
    <x v="0"/>
    <x v="0"/>
    <n v="20061024"/>
    <s v="2006"/>
    <s v="10"/>
    <s v="24"/>
    <d v="2006-10-24T00:00:00"/>
    <n v="6614"/>
  </r>
  <r>
    <x v="330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1102"/>
    <s v="2006"/>
    <s v="11"/>
    <s v="02"/>
    <d v="2006-11-02T00:00:00"/>
    <n v="6605"/>
  </r>
  <r>
    <x v="331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1102"/>
    <s v="2006"/>
    <s v="11"/>
    <s v="02"/>
    <d v="2006-11-02T00:00:00"/>
    <n v="6605"/>
  </r>
  <r>
    <x v="332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1102"/>
    <s v="2006"/>
    <s v="11"/>
    <s v="02"/>
    <d v="2006-11-02T00:00:00"/>
    <n v="6605"/>
  </r>
  <r>
    <x v="333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1102"/>
    <s v="2006"/>
    <s v="11"/>
    <s v="02"/>
    <d v="2006-11-02T00:00:00"/>
    <n v="6605"/>
  </r>
  <r>
    <x v="334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1102"/>
    <s v="2006"/>
    <s v="11"/>
    <s v="02"/>
    <d v="2006-11-02T00:00:00"/>
    <n v="6605"/>
  </r>
  <r>
    <x v="335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1102"/>
    <s v="2006"/>
    <s v="11"/>
    <s v="02"/>
    <d v="2006-11-02T00:00:00"/>
    <n v="6605"/>
  </r>
  <r>
    <x v="336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1102"/>
    <s v="2006"/>
    <s v="11"/>
    <s v="02"/>
    <d v="2006-11-02T00:00:00"/>
    <n v="6605"/>
  </r>
  <r>
    <x v="337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1102"/>
    <s v="2006"/>
    <s v="11"/>
    <s v="02"/>
    <d v="2006-11-02T00:00:00"/>
    <n v="6605"/>
  </r>
  <r>
    <x v="338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1102"/>
    <s v="2006"/>
    <s v="11"/>
    <s v="02"/>
    <d v="2006-11-02T00:00:00"/>
    <n v="6605"/>
  </r>
  <r>
    <x v="339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1102"/>
    <s v="2006"/>
    <s v="11"/>
    <s v="02"/>
    <d v="2006-11-02T00:00:00"/>
    <n v="6605"/>
  </r>
  <r>
    <x v="340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1102"/>
    <s v="2006"/>
    <s v="11"/>
    <s v="02"/>
    <d v="2006-11-02T00:00:00"/>
    <n v="6605"/>
  </r>
  <r>
    <x v="341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1102"/>
    <s v="2006"/>
    <s v="11"/>
    <s v="02"/>
    <d v="2006-11-02T00:00:00"/>
    <n v="6605"/>
  </r>
  <r>
    <x v="342"/>
    <s v="191211-11******"/>
    <s v="191211"/>
    <s v="19"/>
    <s v="12"/>
    <s v="11"/>
    <d v="1919-12-11T00:00:00"/>
    <d v="2024-12-02T00:00:00"/>
    <n v="38343"/>
    <n v="105.04931506849314"/>
    <n v="105"/>
    <n v="106"/>
    <x v="4"/>
    <x v="0"/>
    <n v="20061114"/>
    <s v="2006"/>
    <s v="11"/>
    <s v="14"/>
    <d v="2006-11-14T00:00:00"/>
    <n v="6593"/>
  </r>
  <r>
    <x v="343"/>
    <s v="910101-11******"/>
    <s v="910101"/>
    <s v="91"/>
    <s v="01"/>
    <s v="01"/>
    <d v="1991-01-01T00:00:00"/>
    <d v="2024-12-02T00:00:00"/>
    <n v="12389"/>
    <n v="33.942465753424656"/>
    <n v="33"/>
    <n v="34"/>
    <x v="0"/>
    <x v="0"/>
    <n v="20061114"/>
    <s v="2006"/>
    <s v="11"/>
    <s v="14"/>
    <d v="2006-11-14T00:00:00"/>
    <n v="6593"/>
  </r>
  <r>
    <x v="344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1114"/>
    <s v="2006"/>
    <s v="11"/>
    <s v="14"/>
    <d v="2006-11-14T00:00:00"/>
    <n v="6593"/>
  </r>
  <r>
    <x v="345"/>
    <s v="900111-1******"/>
    <s v="900111"/>
    <s v="90"/>
    <s v="01"/>
    <s v="11"/>
    <d v="1990-01-11T00:00:00"/>
    <d v="2024-12-02T00:00:00"/>
    <n v="12744"/>
    <n v="34.915068493150685"/>
    <n v="34"/>
    <n v="35"/>
    <x v="0"/>
    <x v="0"/>
    <n v="20061114"/>
    <s v="2006"/>
    <s v="11"/>
    <s v="14"/>
    <d v="2006-11-14T00:00:00"/>
    <n v="6593"/>
  </r>
  <r>
    <x v="346"/>
    <s v="911111-1******"/>
    <s v="911111"/>
    <s v="91"/>
    <s v="11"/>
    <s v="11"/>
    <d v="1991-11-11T00:00:00"/>
    <d v="2024-12-02T00:00:00"/>
    <n v="12075"/>
    <n v="33.082191780821915"/>
    <n v="33"/>
    <n v="34"/>
    <x v="0"/>
    <x v="0"/>
    <n v="20061114"/>
    <s v="2006"/>
    <s v="11"/>
    <s v="14"/>
    <d v="2006-11-14T00:00:00"/>
    <n v="6593"/>
  </r>
  <r>
    <x v="347"/>
    <s v="940101-10******"/>
    <s v="940101"/>
    <s v="94"/>
    <s v="01"/>
    <s v="01"/>
    <d v="1994-01-01T00:00:00"/>
    <d v="2024-12-02T00:00:00"/>
    <n v="11293"/>
    <n v="30.93972602739726"/>
    <n v="30"/>
    <n v="31"/>
    <x v="0"/>
    <x v="0"/>
    <n v="20061114"/>
    <s v="2006"/>
    <s v="11"/>
    <s v="14"/>
    <d v="2006-11-14T00:00:00"/>
    <n v="6593"/>
  </r>
  <r>
    <x v="348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1114"/>
    <s v="2006"/>
    <s v="11"/>
    <s v="14"/>
    <d v="2006-11-14T00:00:00"/>
    <n v="6593"/>
  </r>
  <r>
    <x v="349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1114"/>
    <s v="2006"/>
    <s v="11"/>
    <s v="14"/>
    <d v="2006-11-14T00:00:00"/>
    <n v="6593"/>
  </r>
  <r>
    <x v="350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1114"/>
    <s v="2006"/>
    <s v="11"/>
    <s v="14"/>
    <d v="2006-11-14T00:00:00"/>
    <n v="6593"/>
  </r>
  <r>
    <x v="351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1114"/>
    <s v="2006"/>
    <s v="11"/>
    <s v="14"/>
    <d v="2006-11-14T00:00:00"/>
    <n v="6593"/>
  </r>
  <r>
    <x v="352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1114"/>
    <s v="2006"/>
    <s v="11"/>
    <s v="14"/>
    <d v="2006-11-14T00:00:00"/>
    <n v="6593"/>
  </r>
  <r>
    <x v="353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1114"/>
    <s v="2006"/>
    <s v="11"/>
    <s v="14"/>
    <d v="2006-11-14T00:00:00"/>
    <n v="6593"/>
  </r>
  <r>
    <x v="354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1114"/>
    <s v="2006"/>
    <s v="11"/>
    <s v="14"/>
    <d v="2006-11-14T00:00:00"/>
    <n v="6593"/>
  </r>
  <r>
    <x v="355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1114"/>
    <s v="2006"/>
    <s v="11"/>
    <s v="14"/>
    <d v="2006-11-14T00:00:00"/>
    <n v="6593"/>
  </r>
  <r>
    <x v="356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1114"/>
    <s v="2006"/>
    <s v="11"/>
    <s v="14"/>
    <d v="2006-11-14T00:00:00"/>
    <n v="6593"/>
  </r>
  <r>
    <x v="357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1114"/>
    <s v="2006"/>
    <s v="11"/>
    <s v="14"/>
    <d v="2006-11-14T00:00:00"/>
    <n v="6593"/>
  </r>
  <r>
    <x v="358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1117"/>
    <s v="2006"/>
    <s v="11"/>
    <s v="17"/>
    <d v="2006-11-17T00:00:00"/>
    <n v="6590"/>
  </r>
  <r>
    <x v="359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1117"/>
    <s v="2006"/>
    <s v="11"/>
    <s v="17"/>
    <d v="2006-11-17T00:00:00"/>
    <n v="6590"/>
  </r>
  <r>
    <x v="360"/>
    <s v="191211-11******"/>
    <s v="191211"/>
    <s v="19"/>
    <s v="12"/>
    <s v="11"/>
    <d v="1919-12-11T00:00:00"/>
    <d v="2024-12-02T00:00:00"/>
    <n v="38343"/>
    <n v="105.04931506849314"/>
    <n v="105"/>
    <n v="106"/>
    <x v="4"/>
    <x v="0"/>
    <n v="20061117"/>
    <s v="2006"/>
    <s v="11"/>
    <s v="17"/>
    <d v="2006-11-17T00:00:00"/>
    <n v="6590"/>
  </r>
  <r>
    <x v="361"/>
    <s v="910101-11******"/>
    <s v="910101"/>
    <s v="91"/>
    <s v="01"/>
    <s v="01"/>
    <d v="1991-01-01T00:00:00"/>
    <d v="2024-12-02T00:00:00"/>
    <n v="12389"/>
    <n v="33.942465753424656"/>
    <n v="33"/>
    <n v="34"/>
    <x v="0"/>
    <x v="0"/>
    <n v="20061117"/>
    <s v="2006"/>
    <s v="11"/>
    <s v="17"/>
    <d v="2006-11-17T00:00:00"/>
    <n v="6590"/>
  </r>
  <r>
    <x v="362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1117"/>
    <s v="2006"/>
    <s v="11"/>
    <s v="17"/>
    <d v="2006-11-17T00:00:00"/>
    <n v="6590"/>
  </r>
  <r>
    <x v="363"/>
    <s v="900111-1******"/>
    <s v="900111"/>
    <s v="90"/>
    <s v="01"/>
    <s v="11"/>
    <d v="1990-01-11T00:00:00"/>
    <d v="2024-12-02T00:00:00"/>
    <n v="12744"/>
    <n v="34.915068493150685"/>
    <n v="34"/>
    <n v="35"/>
    <x v="0"/>
    <x v="0"/>
    <n v="20061117"/>
    <s v="2006"/>
    <s v="11"/>
    <s v="17"/>
    <d v="2006-11-17T00:00:00"/>
    <n v="6590"/>
  </r>
  <r>
    <x v="364"/>
    <s v="911111-1******"/>
    <s v="911111"/>
    <s v="91"/>
    <s v="11"/>
    <s v="11"/>
    <d v="1991-11-11T00:00:00"/>
    <d v="2024-12-02T00:00:00"/>
    <n v="12075"/>
    <n v="33.082191780821915"/>
    <n v="33"/>
    <n v="34"/>
    <x v="0"/>
    <x v="0"/>
    <n v="20061117"/>
    <s v="2006"/>
    <s v="11"/>
    <s v="17"/>
    <d v="2006-11-17T00:00:00"/>
    <n v="6590"/>
  </r>
  <r>
    <x v="365"/>
    <s v="940101-10******"/>
    <s v="940101"/>
    <s v="94"/>
    <s v="01"/>
    <s v="01"/>
    <d v="1994-01-01T00:00:00"/>
    <d v="2024-12-02T00:00:00"/>
    <n v="11293"/>
    <n v="30.93972602739726"/>
    <n v="30"/>
    <n v="31"/>
    <x v="0"/>
    <x v="0"/>
    <n v="20061117"/>
    <s v="2006"/>
    <s v="11"/>
    <s v="17"/>
    <d v="2006-11-17T00:00:00"/>
    <n v="6590"/>
  </r>
  <r>
    <x v="366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1117"/>
    <s v="2006"/>
    <s v="11"/>
    <s v="17"/>
    <d v="2006-11-17T00:00:00"/>
    <n v="6590"/>
  </r>
  <r>
    <x v="367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1117"/>
    <s v="2006"/>
    <s v="11"/>
    <s v="17"/>
    <d v="2006-11-17T00:00:00"/>
    <n v="6590"/>
  </r>
  <r>
    <x v="368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1117"/>
    <s v="2006"/>
    <s v="11"/>
    <s v="17"/>
    <d v="2006-11-17T00:00:00"/>
    <n v="6590"/>
  </r>
  <r>
    <x v="369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1117"/>
    <s v="2006"/>
    <s v="11"/>
    <s v="17"/>
    <d v="2006-11-17T00:00:00"/>
    <n v="6590"/>
  </r>
  <r>
    <x v="370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1130"/>
    <s v="2006"/>
    <s v="11"/>
    <s v="30"/>
    <d v="2006-11-30T00:00:00"/>
    <n v="6577"/>
  </r>
  <r>
    <x v="371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1130"/>
    <s v="2006"/>
    <s v="11"/>
    <s v="30"/>
    <d v="2006-11-30T00:00:00"/>
    <n v="6577"/>
  </r>
  <r>
    <x v="372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1130"/>
    <s v="2006"/>
    <s v="11"/>
    <s v="30"/>
    <d v="2006-11-30T00:00:00"/>
    <n v="6577"/>
  </r>
  <r>
    <x v="373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1130"/>
    <s v="2006"/>
    <s v="11"/>
    <s v="30"/>
    <d v="2006-11-30T00:00:00"/>
    <n v="6577"/>
  </r>
  <r>
    <x v="374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1130"/>
    <s v="2006"/>
    <s v="11"/>
    <s v="30"/>
    <d v="2006-11-30T00:00:00"/>
    <n v="6577"/>
  </r>
  <r>
    <x v="375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1130"/>
    <s v="2006"/>
    <s v="11"/>
    <s v="30"/>
    <d v="2006-11-30T00:00:00"/>
    <n v="6577"/>
  </r>
  <r>
    <x v="376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1130"/>
    <s v="2006"/>
    <s v="11"/>
    <s v="30"/>
    <d v="2006-11-30T00:00:00"/>
    <n v="6577"/>
  </r>
  <r>
    <x v="377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1130"/>
    <s v="2006"/>
    <s v="11"/>
    <s v="30"/>
    <d v="2006-11-30T00:00:00"/>
    <n v="6577"/>
  </r>
  <r>
    <x v="378"/>
    <s v="191211-11******"/>
    <s v="191211"/>
    <s v="19"/>
    <s v="12"/>
    <s v="11"/>
    <d v="1919-12-11T00:00:00"/>
    <d v="2024-12-02T00:00:00"/>
    <n v="38343"/>
    <n v="105.04931506849314"/>
    <n v="105"/>
    <n v="106"/>
    <x v="4"/>
    <x v="0"/>
    <n v="20061130"/>
    <s v="2006"/>
    <s v="11"/>
    <s v="30"/>
    <d v="2006-11-30T00:00:00"/>
    <n v="6577"/>
  </r>
  <r>
    <x v="379"/>
    <s v="910101-11******"/>
    <s v="910101"/>
    <s v="91"/>
    <s v="01"/>
    <s v="01"/>
    <d v="1991-01-01T00:00:00"/>
    <d v="2024-12-02T00:00:00"/>
    <n v="12389"/>
    <n v="33.942465753424656"/>
    <n v="33"/>
    <n v="34"/>
    <x v="0"/>
    <x v="0"/>
    <n v="20061130"/>
    <s v="2006"/>
    <s v="11"/>
    <s v="30"/>
    <d v="2006-11-30T00:00:00"/>
    <n v="6577"/>
  </r>
  <r>
    <x v="380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1130"/>
    <s v="2006"/>
    <s v="11"/>
    <s v="30"/>
    <d v="2006-11-30T00:00:00"/>
    <n v="6577"/>
  </r>
  <r>
    <x v="381"/>
    <s v="900111-1******"/>
    <s v="900111"/>
    <s v="90"/>
    <s v="01"/>
    <s v="11"/>
    <d v="1990-01-11T00:00:00"/>
    <d v="2024-12-02T00:00:00"/>
    <n v="12744"/>
    <n v="34.915068493150685"/>
    <n v="34"/>
    <n v="35"/>
    <x v="0"/>
    <x v="0"/>
    <n v="20061130"/>
    <s v="2006"/>
    <s v="11"/>
    <s v="30"/>
    <d v="2006-11-30T00:00:00"/>
    <n v="6577"/>
  </r>
  <r>
    <x v="382"/>
    <s v="911111-1******"/>
    <s v="911111"/>
    <s v="91"/>
    <s v="11"/>
    <s v="11"/>
    <d v="1991-11-11T00:00:00"/>
    <d v="2024-12-02T00:00:00"/>
    <n v="12075"/>
    <n v="33.082191780821915"/>
    <n v="33"/>
    <n v="34"/>
    <x v="0"/>
    <x v="0"/>
    <n v="20061205"/>
    <s v="2006"/>
    <s v="12"/>
    <s v="05"/>
    <d v="2006-12-05T00:00:00"/>
    <n v="6572"/>
  </r>
  <r>
    <x v="383"/>
    <s v="940101-10******"/>
    <s v="940101"/>
    <s v="94"/>
    <s v="01"/>
    <s v="01"/>
    <d v="1994-01-01T00:00:00"/>
    <d v="2024-12-02T00:00:00"/>
    <n v="11293"/>
    <n v="30.93972602739726"/>
    <n v="30"/>
    <n v="31"/>
    <x v="0"/>
    <x v="0"/>
    <n v="20061205"/>
    <s v="2006"/>
    <s v="12"/>
    <s v="05"/>
    <d v="2006-12-05T00:00:00"/>
    <n v="6572"/>
  </r>
  <r>
    <x v="384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1205"/>
    <s v="2006"/>
    <s v="12"/>
    <s v="05"/>
    <d v="2006-12-05T00:00:00"/>
    <n v="6572"/>
  </r>
  <r>
    <x v="385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1205"/>
    <s v="2006"/>
    <s v="12"/>
    <s v="05"/>
    <d v="2006-12-05T00:00:00"/>
    <n v="6572"/>
  </r>
  <r>
    <x v="386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1205"/>
    <s v="2006"/>
    <s v="12"/>
    <s v="05"/>
    <d v="2006-12-05T00:00:00"/>
    <n v="6572"/>
  </r>
  <r>
    <x v="387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1205"/>
    <s v="2006"/>
    <s v="12"/>
    <s v="05"/>
    <d v="2006-12-05T00:00:00"/>
    <n v="6572"/>
  </r>
  <r>
    <x v="388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1205"/>
    <s v="2006"/>
    <s v="12"/>
    <s v="05"/>
    <d v="2006-12-05T00:00:00"/>
    <n v="6572"/>
  </r>
  <r>
    <x v="389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1205"/>
    <s v="2006"/>
    <s v="12"/>
    <s v="05"/>
    <d v="2006-12-05T00:00:00"/>
    <n v="6572"/>
  </r>
  <r>
    <x v="390"/>
    <s v="191211-10******"/>
    <s v="191211"/>
    <s v="19"/>
    <s v="12"/>
    <s v="11"/>
    <d v="1919-12-11T00:00:00"/>
    <d v="2024-12-02T00:00:00"/>
    <n v="38343"/>
    <n v="105.04931506849314"/>
    <n v="105"/>
    <n v="106"/>
    <x v="4"/>
    <x v="0"/>
    <n v="20061205"/>
    <s v="2006"/>
    <s v="12"/>
    <s v="05"/>
    <d v="2006-12-05T00:00:00"/>
    <n v="6572"/>
  </r>
  <r>
    <x v="391"/>
    <s v="911111-2******"/>
    <s v="911111"/>
    <s v="91"/>
    <s v="11"/>
    <s v="11"/>
    <d v="1991-11-11T00:00:00"/>
    <d v="2024-12-02T00:00:00"/>
    <n v="12075"/>
    <n v="33.082191780821915"/>
    <n v="33"/>
    <n v="34"/>
    <x v="0"/>
    <x v="1"/>
    <n v="20061205"/>
    <s v="2006"/>
    <s v="12"/>
    <s v="05"/>
    <d v="2006-12-05T00:00:00"/>
    <n v="6572"/>
  </r>
  <r>
    <x v="392"/>
    <s v="691211-1******"/>
    <s v="691211"/>
    <s v="69"/>
    <s v="12"/>
    <s v="11"/>
    <d v="1969-12-11T00:00:00"/>
    <d v="2024-12-02T00:00:00"/>
    <n v="20080"/>
    <n v="55.013698630136986"/>
    <n v="55"/>
    <n v="56"/>
    <x v="3"/>
    <x v="0"/>
    <n v="20061205"/>
    <s v="2006"/>
    <s v="12"/>
    <s v="05"/>
    <d v="2006-12-05T00:00:00"/>
    <n v="6572"/>
  </r>
  <r>
    <x v="393"/>
    <s v="900111-10******"/>
    <s v="900111"/>
    <s v="90"/>
    <s v="01"/>
    <s v="11"/>
    <d v="1990-01-11T00:00:00"/>
    <d v="2024-12-02T00:00:00"/>
    <n v="12744"/>
    <n v="34.915068493150685"/>
    <n v="34"/>
    <n v="35"/>
    <x v="0"/>
    <x v="0"/>
    <n v="20061205"/>
    <s v="2006"/>
    <s v="12"/>
    <s v="05"/>
    <d v="2006-12-05T00:00:00"/>
    <n v="6572"/>
  </r>
  <r>
    <x v="394"/>
    <s v="911111-10******"/>
    <s v="911111"/>
    <s v="91"/>
    <s v="11"/>
    <s v="11"/>
    <d v="1991-11-11T00:00:00"/>
    <d v="2024-12-02T00:00:00"/>
    <n v="12075"/>
    <n v="33.082191780821915"/>
    <n v="33"/>
    <n v="34"/>
    <x v="0"/>
    <x v="0"/>
    <n v="20061205"/>
    <s v="2006"/>
    <s v="12"/>
    <s v="05"/>
    <d v="2006-12-05T00:00:00"/>
    <n v="6572"/>
  </r>
  <r>
    <x v="395"/>
    <s v="940101-11******"/>
    <s v="940101"/>
    <s v="94"/>
    <s v="01"/>
    <s v="01"/>
    <d v="1994-01-01T00:00:00"/>
    <d v="2024-12-02T00:00:00"/>
    <n v="11293"/>
    <n v="30.93972602739726"/>
    <n v="30"/>
    <n v="31"/>
    <x v="0"/>
    <x v="0"/>
    <n v="20061205"/>
    <s v="2006"/>
    <s v="12"/>
    <s v="05"/>
    <d v="2006-12-05T00:00:00"/>
    <n v="6572"/>
  </r>
  <r>
    <x v="396"/>
    <s v="191211-11******"/>
    <s v="191211"/>
    <s v="19"/>
    <s v="12"/>
    <s v="11"/>
    <d v="1919-12-11T00:00:00"/>
    <d v="2024-12-02T00:00:00"/>
    <n v="38343"/>
    <n v="105.04931506849314"/>
    <n v="105"/>
    <n v="106"/>
    <x v="4"/>
    <x v="0"/>
    <n v="20061205"/>
    <s v="2006"/>
    <s v="12"/>
    <s v="05"/>
    <d v="2006-12-05T00:00:00"/>
    <n v="6572"/>
  </r>
  <r>
    <x v="397"/>
    <s v="910101-11******"/>
    <s v="910101"/>
    <s v="91"/>
    <s v="01"/>
    <s v="01"/>
    <d v="1991-01-01T00:00:00"/>
    <d v="2024-12-02T00:00:00"/>
    <n v="12389"/>
    <n v="33.942465753424656"/>
    <n v="33"/>
    <n v="34"/>
    <x v="0"/>
    <x v="0"/>
    <n v="20061205"/>
    <s v="2006"/>
    <s v="12"/>
    <s v="05"/>
    <d v="2006-12-05T00:00:00"/>
    <n v="6572"/>
  </r>
  <r>
    <x v="398"/>
    <s v="710221-11******"/>
    <s v="710221"/>
    <s v="71"/>
    <s v="02"/>
    <s v="21"/>
    <d v="1971-02-21T00:00:00"/>
    <d v="2024-12-02T00:00:00"/>
    <n v="19643"/>
    <n v="53.816438356164383"/>
    <n v="53"/>
    <n v="54"/>
    <x v="3"/>
    <x v="0"/>
    <n v="20061205"/>
    <s v="2006"/>
    <s v="12"/>
    <s v="05"/>
    <d v="2006-12-05T00:00:00"/>
    <n v="6572"/>
  </r>
  <r>
    <x v="399"/>
    <s v="900111-14******"/>
    <s v="900111"/>
    <s v="90"/>
    <s v="01"/>
    <s v="11"/>
    <d v="1990-01-11T00:00:00"/>
    <d v="2024-12-02T00:00:00"/>
    <n v="12744"/>
    <n v="34.915068493150685"/>
    <n v="34"/>
    <n v="35"/>
    <x v="0"/>
    <x v="0"/>
    <n v="20061205"/>
    <s v="2006"/>
    <s v="12"/>
    <s v="05"/>
    <d v="2006-12-05T00:00:00"/>
    <n v="65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9FB588-9DFD-488C-8530-3F500617CA53}" name="피벗 테이블2" cacheId="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D3:E9" firstHeaderRow="1" firstDataRow="1" firstDataCol="1"/>
  <pivotFields count="20">
    <pivotField dataField="1" showAll="0">
      <items count="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4" showAll="0"/>
    <pivotField numFmtId="41" showAll="0"/>
    <pivotField numFmtId="176" showAll="0"/>
    <pivotField numFmtId="176" showAll="0"/>
    <pivotField numFmtId="176" showAll="0"/>
    <pivotField axis="axisRow" showAll="0" sortType="ascending">
      <items count="6">
        <item x="4"/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개수 : 고객번호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033545-10CB-4672-9719-8B796C8D3054}" name="피벗 테이블1" cacheId="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6" firstHeaderRow="1" firstDataRow="1" firstDataCol="1"/>
  <pivotFields count="20">
    <pivotField dataField="1" showAll="0">
      <items count="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4" showAll="0"/>
    <pivotField numFmtId="41" showAll="0"/>
    <pivotField numFmtId="176" showAll="0"/>
    <pivotField numFmtId="176" showAll="0"/>
    <pivotField numFmtId="176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4"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개수 : 고객번호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tabSelected="1" topLeftCell="G1" zoomScale="150" zoomScaleNormal="150" workbookViewId="0">
      <selection activeCell="W25" sqref="W25"/>
    </sheetView>
  </sheetViews>
  <sheetFormatPr defaultColWidth="9" defaultRowHeight="10.8" x14ac:dyDescent="0.4"/>
  <cols>
    <col min="1" max="1" width="7" style="1" bestFit="1" customWidth="1"/>
    <col min="2" max="2" width="12.09765625" style="1" bestFit="1" customWidth="1"/>
    <col min="3" max="3" width="6" style="1" bestFit="1" customWidth="1"/>
    <col min="4" max="6" width="3" style="1" bestFit="1" customWidth="1"/>
    <col min="7" max="8" width="8.69921875" style="1" bestFit="1" customWidth="1"/>
    <col min="9" max="9" width="6.69921875" style="1" bestFit="1" customWidth="1"/>
    <col min="10" max="10" width="5.19921875" style="1" bestFit="1" customWidth="1"/>
    <col min="11" max="11" width="7.19921875" style="1" bestFit="1" customWidth="1"/>
    <col min="12" max="12" width="6.59765625" style="1" customWidth="1"/>
    <col min="13" max="13" width="5.59765625" style="1" bestFit="1" customWidth="1"/>
    <col min="14" max="14" width="4.19921875" style="1" bestFit="1" customWidth="1"/>
    <col min="15" max="15" width="9.69921875" style="13" customWidth="1"/>
    <col min="16" max="16" width="4.5" style="1" bestFit="1" customWidth="1"/>
    <col min="17" max="18" width="3" style="1" bestFit="1" customWidth="1"/>
    <col min="19" max="19" width="9.59765625" style="13" customWidth="1"/>
    <col min="20" max="20" width="12.19921875" style="1" bestFit="1" customWidth="1"/>
    <col min="21" max="21" width="1.8984375" style="1" customWidth="1"/>
    <col min="22" max="22" width="11.3984375" style="1" bestFit="1" customWidth="1"/>
    <col min="23" max="23" width="5.69921875" style="1" customWidth="1"/>
    <col min="24" max="16384" width="9" style="1"/>
  </cols>
  <sheetData>
    <row r="1" spans="1:23" x14ac:dyDescent="0.4">
      <c r="A1" s="1" t="s">
        <v>21</v>
      </c>
      <c r="B1" s="1" t="s">
        <v>0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8</v>
      </c>
      <c r="H1" s="11" t="s">
        <v>451</v>
      </c>
      <c r="I1" s="1" t="s">
        <v>450</v>
      </c>
      <c r="J1" s="1" t="s">
        <v>9</v>
      </c>
      <c r="K1" s="8" t="s">
        <v>485</v>
      </c>
      <c r="L1" s="1" t="s">
        <v>486</v>
      </c>
      <c r="M1" s="8" t="s">
        <v>487</v>
      </c>
      <c r="N1" s="1" t="s">
        <v>427</v>
      </c>
      <c r="O1" s="13" t="s">
        <v>467</v>
      </c>
      <c r="P1" s="1" t="s">
        <v>455</v>
      </c>
      <c r="Q1" s="1" t="s">
        <v>456</v>
      </c>
      <c r="R1" s="1" t="s">
        <v>457</v>
      </c>
      <c r="S1" s="14" t="s">
        <v>468</v>
      </c>
      <c r="T1" s="10" t="s">
        <v>469</v>
      </c>
    </row>
    <row r="2" spans="1:23" x14ac:dyDescent="0.4">
      <c r="A2" s="1" t="s">
        <v>18</v>
      </c>
      <c r="B2" s="2" t="s">
        <v>1</v>
      </c>
      <c r="C2" s="1" t="str">
        <f>LEFT(B2, 6)</f>
        <v>891231</v>
      </c>
      <c r="D2" s="1" t="str">
        <f>LEFT(C2, 2)</f>
        <v>89</v>
      </c>
      <c r="E2" s="1" t="str">
        <f>MID(C2, 3,2)</f>
        <v>12</v>
      </c>
      <c r="F2" s="1" t="str">
        <f>MID(C2,5,2)</f>
        <v>31</v>
      </c>
      <c r="G2" s="3">
        <f>DATE(D2, E2, F2)</f>
        <v>32873</v>
      </c>
      <c r="H2" s="3">
        <f ca="1">TODAY()</f>
        <v>45628</v>
      </c>
      <c r="I2" s="4">
        <f ca="1">H2-G2</f>
        <v>12755</v>
      </c>
      <c r="J2" s="5">
        <f ca="1">I2/365</f>
        <v>34.945205479452056</v>
      </c>
      <c r="K2" s="5">
        <f ca="1">ROUNDDOWN(J2, 0)</f>
        <v>34</v>
      </c>
      <c r="L2" s="5">
        <f ca="1">ROUNDUP(J2, 0)</f>
        <v>35</v>
      </c>
      <c r="M2" s="6" t="str">
        <f ca="1">VLOOKUP(L2, 기준!$A$1:$C$15,3)</f>
        <v>30대</v>
      </c>
      <c r="N2" s="1" t="str">
        <f>MID(B2,8,1)</f>
        <v>1</v>
      </c>
      <c r="O2" s="13">
        <v>20060112</v>
      </c>
      <c r="P2" s="1" t="str">
        <f>LEFT(O2,4)</f>
        <v>2006</v>
      </c>
      <c r="Q2" s="1" t="str">
        <f>MID(O2,5,2)</f>
        <v>01</v>
      </c>
      <c r="R2" s="1" t="str">
        <f>MID(O2,7,2)</f>
        <v>12</v>
      </c>
      <c r="S2" s="3">
        <f>DATE(P2,Q2,R2)</f>
        <v>38729</v>
      </c>
      <c r="T2" s="1">
        <f ca="1">H2-S2</f>
        <v>6899</v>
      </c>
      <c r="V2" s="7" t="s">
        <v>426</v>
      </c>
      <c r="W2" s="7">
        <v>0</v>
      </c>
    </row>
    <row r="3" spans="1:23" x14ac:dyDescent="0.4">
      <c r="A3" s="1" t="s">
        <v>19</v>
      </c>
      <c r="B3" s="1" t="s">
        <v>3</v>
      </c>
      <c r="C3" s="1" t="str">
        <f t="shared" ref="C3:C66" si="0">LEFT(B3, 6)</f>
        <v>910101</v>
      </c>
      <c r="D3" s="1" t="str">
        <f t="shared" ref="D3:D66" si="1">LEFT(C3, 2)</f>
        <v>91</v>
      </c>
      <c r="E3" s="1" t="str">
        <f t="shared" ref="E3:E24" si="2">MID(C3, 3,2)</f>
        <v>01</v>
      </c>
      <c r="F3" s="1" t="str">
        <f t="shared" ref="F3:F24" si="3">MID(C3,5,2)</f>
        <v>01</v>
      </c>
      <c r="G3" s="3">
        <f t="shared" ref="G3:G24" si="4">DATE(D3, E3, F3)</f>
        <v>33239</v>
      </c>
      <c r="H3" s="3">
        <f t="shared" ref="H3:H66" ca="1" si="5">TODAY()</f>
        <v>45628</v>
      </c>
      <c r="I3" s="4">
        <f t="shared" ref="I3:I28" ca="1" si="6">H3-G3</f>
        <v>12389</v>
      </c>
      <c r="J3" s="5">
        <f t="shared" ref="J3:J66" ca="1" si="7">I3/365</f>
        <v>33.942465753424656</v>
      </c>
      <c r="K3" s="5">
        <f t="shared" ref="K3:K66" ca="1" si="8">ROUNDDOWN(J3, 0)</f>
        <v>33</v>
      </c>
      <c r="L3" s="5">
        <f t="shared" ref="L3:L28" ca="1" si="9">ROUNDUP(J3, 0)</f>
        <v>34</v>
      </c>
      <c r="M3" s="6" t="str">
        <f ca="1">VLOOKUP(L3, 기준!$A$1:$C$15,3)</f>
        <v>30대</v>
      </c>
      <c r="N3" s="1" t="str">
        <f t="shared" ref="N3:N66" si="10">MID(B3,8,1)</f>
        <v>1</v>
      </c>
      <c r="O3" s="13">
        <v>20060112</v>
      </c>
      <c r="P3" s="1" t="str">
        <f t="shared" ref="P3:P66" si="11">LEFT(O3,4)</f>
        <v>2006</v>
      </c>
      <c r="Q3" s="1" t="str">
        <f t="shared" ref="Q3:Q66" si="12">MID(O3,5,2)</f>
        <v>01</v>
      </c>
      <c r="R3" s="1" t="str">
        <f t="shared" ref="R3:R66" si="13">MID(O3,7,2)</f>
        <v>12</v>
      </c>
      <c r="S3" s="3">
        <f t="shared" ref="S3:S66" si="14">DATE(P3,Q3,R3)</f>
        <v>38729</v>
      </c>
      <c r="T3" s="1">
        <f t="shared" ref="T3:T66" ca="1" si="15">H3-S3</f>
        <v>6899</v>
      </c>
      <c r="V3" s="7" t="s">
        <v>419</v>
      </c>
      <c r="W3" s="7">
        <v>2</v>
      </c>
    </row>
    <row r="4" spans="1:23" x14ac:dyDescent="0.4">
      <c r="A4" s="1" t="s">
        <v>20</v>
      </c>
      <c r="B4" s="1" t="s">
        <v>4</v>
      </c>
      <c r="C4" s="1" t="str">
        <f t="shared" si="0"/>
        <v>870228</v>
      </c>
      <c r="D4" s="1" t="str">
        <f t="shared" si="1"/>
        <v>87</v>
      </c>
      <c r="E4" s="1" t="str">
        <f t="shared" si="2"/>
        <v>02</v>
      </c>
      <c r="F4" s="1" t="str">
        <f t="shared" si="3"/>
        <v>28</v>
      </c>
      <c r="G4" s="3">
        <f t="shared" si="4"/>
        <v>31836</v>
      </c>
      <c r="H4" s="3">
        <f t="shared" ca="1" si="5"/>
        <v>45628</v>
      </c>
      <c r="I4" s="4">
        <f t="shared" ca="1" si="6"/>
        <v>13792</v>
      </c>
      <c r="J4" s="5">
        <f t="shared" ca="1" si="7"/>
        <v>37.786301369863011</v>
      </c>
      <c r="K4" s="5">
        <f t="shared" ca="1" si="8"/>
        <v>37</v>
      </c>
      <c r="L4" s="5">
        <f t="shared" ca="1" si="9"/>
        <v>38</v>
      </c>
      <c r="M4" s="6" t="str">
        <f ca="1">VLOOKUP(L4, 기준!$A$1:$C$15,3)</f>
        <v>30대</v>
      </c>
      <c r="N4" s="1" t="str">
        <f t="shared" si="10"/>
        <v>2</v>
      </c>
      <c r="O4" s="13">
        <v>20060112</v>
      </c>
      <c r="P4" s="1" t="str">
        <f t="shared" si="11"/>
        <v>2006</v>
      </c>
      <c r="Q4" s="1" t="str">
        <f t="shared" si="12"/>
        <v>01</v>
      </c>
      <c r="R4" s="1" t="str">
        <f t="shared" si="13"/>
        <v>12</v>
      </c>
      <c r="S4" s="3">
        <f t="shared" si="14"/>
        <v>38729</v>
      </c>
      <c r="T4" s="1">
        <f t="shared" ca="1" si="15"/>
        <v>6899</v>
      </c>
      <c r="V4" s="7" t="s">
        <v>420</v>
      </c>
      <c r="W4" s="7">
        <v>266</v>
      </c>
    </row>
    <row r="5" spans="1:23" x14ac:dyDescent="0.4">
      <c r="A5" s="1" t="s">
        <v>22</v>
      </c>
      <c r="B5" s="1" t="s">
        <v>5</v>
      </c>
      <c r="C5" s="1" t="str">
        <f t="shared" si="0"/>
        <v>900716</v>
      </c>
      <c r="D5" s="1" t="str">
        <f t="shared" si="1"/>
        <v>90</v>
      </c>
      <c r="E5" s="1" t="str">
        <f t="shared" si="2"/>
        <v>07</v>
      </c>
      <c r="F5" s="1" t="str">
        <f t="shared" si="3"/>
        <v>16</v>
      </c>
      <c r="G5" s="3">
        <f t="shared" si="4"/>
        <v>33070</v>
      </c>
      <c r="H5" s="3">
        <f t="shared" ca="1" si="5"/>
        <v>45628</v>
      </c>
      <c r="I5" s="4">
        <f t="shared" ca="1" si="6"/>
        <v>12558</v>
      </c>
      <c r="J5" s="5">
        <f t="shared" ca="1" si="7"/>
        <v>34.405479452054792</v>
      </c>
      <c r="K5" s="5">
        <f t="shared" ca="1" si="8"/>
        <v>34</v>
      </c>
      <c r="L5" s="5">
        <f t="shared" ca="1" si="9"/>
        <v>35</v>
      </c>
      <c r="M5" s="6" t="str">
        <f ca="1">VLOOKUP(L5, 기준!$A$1:$C$15,3)</f>
        <v>30대</v>
      </c>
      <c r="N5" s="1" t="str">
        <f t="shared" si="10"/>
        <v>1</v>
      </c>
      <c r="O5" s="13">
        <v>20060112</v>
      </c>
      <c r="P5" s="1" t="str">
        <f t="shared" si="11"/>
        <v>2006</v>
      </c>
      <c r="Q5" s="1" t="str">
        <f t="shared" si="12"/>
        <v>01</v>
      </c>
      <c r="R5" s="1" t="str">
        <f t="shared" si="13"/>
        <v>12</v>
      </c>
      <c r="S5" s="3">
        <f t="shared" si="14"/>
        <v>38729</v>
      </c>
      <c r="T5" s="1">
        <f t="shared" ca="1" si="15"/>
        <v>6899</v>
      </c>
      <c r="V5" s="7" t="s">
        <v>421</v>
      </c>
      <c r="W5" s="7">
        <v>6</v>
      </c>
    </row>
    <row r="6" spans="1:23" x14ac:dyDescent="0.4">
      <c r="A6" s="1" t="s">
        <v>23</v>
      </c>
      <c r="B6" s="1" t="s">
        <v>6</v>
      </c>
      <c r="C6" s="1" t="str">
        <f t="shared" si="0"/>
        <v>981115</v>
      </c>
      <c r="D6" s="1" t="str">
        <f t="shared" si="1"/>
        <v>98</v>
      </c>
      <c r="E6" s="1" t="str">
        <f t="shared" si="2"/>
        <v>11</v>
      </c>
      <c r="F6" s="1" t="str">
        <f t="shared" si="3"/>
        <v>15</v>
      </c>
      <c r="G6" s="3">
        <f t="shared" si="4"/>
        <v>36114</v>
      </c>
      <c r="H6" s="3">
        <f t="shared" ca="1" si="5"/>
        <v>45628</v>
      </c>
      <c r="I6" s="4">
        <f t="shared" ca="1" si="6"/>
        <v>9514</v>
      </c>
      <c r="J6" s="5">
        <f t="shared" ca="1" si="7"/>
        <v>26.065753424657533</v>
      </c>
      <c r="K6" s="5">
        <f t="shared" ca="1" si="8"/>
        <v>26</v>
      </c>
      <c r="L6" s="5">
        <f t="shared" ca="1" si="9"/>
        <v>27</v>
      </c>
      <c r="M6" s="6" t="str">
        <f ca="1">VLOOKUP(L6, 기준!$A$1:$C$15,3)</f>
        <v>20대</v>
      </c>
      <c r="N6" s="1" t="str">
        <f t="shared" si="10"/>
        <v>1</v>
      </c>
      <c r="O6" s="13">
        <v>20060112</v>
      </c>
      <c r="P6" s="1" t="str">
        <f t="shared" si="11"/>
        <v>2006</v>
      </c>
      <c r="Q6" s="1" t="str">
        <f t="shared" si="12"/>
        <v>01</v>
      </c>
      <c r="R6" s="1" t="str">
        <f t="shared" si="13"/>
        <v>12</v>
      </c>
      <c r="S6" s="3">
        <f t="shared" si="14"/>
        <v>38729</v>
      </c>
      <c r="T6" s="1">
        <f t="shared" ca="1" si="15"/>
        <v>6899</v>
      </c>
      <c r="V6" s="7" t="s">
        <v>422</v>
      </c>
      <c r="W6" s="7">
        <v>65</v>
      </c>
    </row>
    <row r="7" spans="1:23" x14ac:dyDescent="0.4">
      <c r="A7" s="1" t="s">
        <v>24</v>
      </c>
      <c r="B7" s="1" t="s">
        <v>449</v>
      </c>
      <c r="C7" s="1" t="str">
        <f t="shared" si="0"/>
        <v>951130</v>
      </c>
      <c r="D7" s="1" t="str">
        <f t="shared" si="1"/>
        <v>95</v>
      </c>
      <c r="E7" s="1" t="str">
        <f t="shared" si="2"/>
        <v>11</v>
      </c>
      <c r="F7" s="1" t="str">
        <f t="shared" si="3"/>
        <v>30</v>
      </c>
      <c r="G7" s="3">
        <f t="shared" si="4"/>
        <v>35033</v>
      </c>
      <c r="H7" s="3">
        <f t="shared" ca="1" si="5"/>
        <v>45628</v>
      </c>
      <c r="I7" s="4">
        <f t="shared" ca="1" si="6"/>
        <v>10595</v>
      </c>
      <c r="J7" s="5">
        <f t="shared" ca="1" si="7"/>
        <v>29.027397260273972</v>
      </c>
      <c r="K7" s="5">
        <f t="shared" ca="1" si="8"/>
        <v>29</v>
      </c>
      <c r="L7" s="5">
        <f t="shared" ca="1" si="9"/>
        <v>30</v>
      </c>
      <c r="M7" s="6" t="str">
        <f ca="1">VLOOKUP(L7, 기준!$A$1:$C$15,3)</f>
        <v>30대</v>
      </c>
      <c r="N7" s="1" t="str">
        <f t="shared" si="10"/>
        <v>2</v>
      </c>
      <c r="O7" s="13">
        <v>20060112</v>
      </c>
      <c r="P7" s="1" t="str">
        <f t="shared" si="11"/>
        <v>2006</v>
      </c>
      <c r="Q7" s="1" t="str">
        <f t="shared" si="12"/>
        <v>01</v>
      </c>
      <c r="R7" s="1" t="str">
        <f t="shared" si="13"/>
        <v>12</v>
      </c>
      <c r="S7" s="3">
        <f t="shared" si="14"/>
        <v>38729</v>
      </c>
      <c r="T7" s="1">
        <f t="shared" ca="1" si="15"/>
        <v>6899</v>
      </c>
      <c r="V7" s="7" t="s">
        <v>423</v>
      </c>
      <c r="W7" s="7">
        <v>0</v>
      </c>
    </row>
    <row r="8" spans="1:23" x14ac:dyDescent="0.4">
      <c r="A8" s="1" t="s">
        <v>25</v>
      </c>
      <c r="B8" s="2" t="s">
        <v>14</v>
      </c>
      <c r="C8" s="1" t="str">
        <f t="shared" si="0"/>
        <v>791211</v>
      </c>
      <c r="D8" s="1" t="str">
        <f t="shared" si="1"/>
        <v>79</v>
      </c>
      <c r="E8" s="1" t="str">
        <f t="shared" si="2"/>
        <v>12</v>
      </c>
      <c r="F8" s="1" t="str">
        <f t="shared" si="3"/>
        <v>11</v>
      </c>
      <c r="G8" s="3">
        <f t="shared" si="4"/>
        <v>29200</v>
      </c>
      <c r="H8" s="3">
        <f t="shared" ca="1" si="5"/>
        <v>45628</v>
      </c>
      <c r="I8" s="4">
        <f t="shared" ca="1" si="6"/>
        <v>16428</v>
      </c>
      <c r="J8" s="5">
        <f t="shared" ca="1" si="7"/>
        <v>45.008219178082193</v>
      </c>
      <c r="K8" s="5">
        <f t="shared" ca="1" si="8"/>
        <v>45</v>
      </c>
      <c r="L8" s="5">
        <f t="shared" ca="1" si="9"/>
        <v>46</v>
      </c>
      <c r="M8" s="6" t="str">
        <f ca="1">VLOOKUP(L8, 기준!$A$1:$C$15,3)</f>
        <v>40대</v>
      </c>
      <c r="N8" s="1" t="str">
        <f t="shared" si="10"/>
        <v>2</v>
      </c>
      <c r="O8" s="13">
        <v>20060126</v>
      </c>
      <c r="P8" s="1" t="str">
        <f t="shared" si="11"/>
        <v>2006</v>
      </c>
      <c r="Q8" s="1" t="str">
        <f t="shared" si="12"/>
        <v>01</v>
      </c>
      <c r="R8" s="1" t="str">
        <f t="shared" si="13"/>
        <v>26</v>
      </c>
      <c r="S8" s="3">
        <f t="shared" si="14"/>
        <v>38743</v>
      </c>
      <c r="T8" s="1">
        <f t="shared" ca="1" si="15"/>
        <v>6885</v>
      </c>
      <c r="V8" s="7" t="s">
        <v>424</v>
      </c>
      <c r="W8" s="7">
        <v>0</v>
      </c>
    </row>
    <row r="9" spans="1:23" x14ac:dyDescent="0.4">
      <c r="A9" s="1" t="s">
        <v>26</v>
      </c>
      <c r="B9" s="1" t="s">
        <v>10</v>
      </c>
      <c r="C9" s="1" t="str">
        <f t="shared" si="0"/>
        <v>910101</v>
      </c>
      <c r="D9" s="1" t="str">
        <f t="shared" si="1"/>
        <v>91</v>
      </c>
      <c r="E9" s="1" t="str">
        <f t="shared" si="2"/>
        <v>01</v>
      </c>
      <c r="F9" s="1" t="str">
        <f t="shared" si="3"/>
        <v>01</v>
      </c>
      <c r="G9" s="3">
        <f t="shared" si="4"/>
        <v>33239</v>
      </c>
      <c r="H9" s="3">
        <f t="shared" ca="1" si="5"/>
        <v>45628</v>
      </c>
      <c r="I9" s="4">
        <f t="shared" ca="1" si="6"/>
        <v>12389</v>
      </c>
      <c r="J9" s="5">
        <f t="shared" ca="1" si="7"/>
        <v>33.942465753424656</v>
      </c>
      <c r="K9" s="5">
        <f t="shared" ca="1" si="8"/>
        <v>33</v>
      </c>
      <c r="L9" s="5">
        <f t="shared" ca="1" si="9"/>
        <v>34</v>
      </c>
      <c r="M9" s="6" t="str">
        <f ca="1">VLOOKUP(L9, 기준!$A$1:$C$15,3)</f>
        <v>30대</v>
      </c>
      <c r="N9" s="1" t="str">
        <f t="shared" si="10"/>
        <v>2</v>
      </c>
      <c r="O9" s="13">
        <v>20060126</v>
      </c>
      <c r="P9" s="1" t="str">
        <f t="shared" si="11"/>
        <v>2006</v>
      </c>
      <c r="Q9" s="1" t="str">
        <f t="shared" si="12"/>
        <v>01</v>
      </c>
      <c r="R9" s="1" t="str">
        <f t="shared" si="13"/>
        <v>26</v>
      </c>
      <c r="S9" s="3">
        <f t="shared" si="14"/>
        <v>38743</v>
      </c>
      <c r="T9" s="1">
        <f t="shared" ca="1" si="15"/>
        <v>6885</v>
      </c>
      <c r="V9" s="7" t="s">
        <v>425</v>
      </c>
      <c r="W9" s="7">
        <v>0</v>
      </c>
    </row>
    <row r="10" spans="1:23" x14ac:dyDescent="0.4">
      <c r="A10" s="1" t="s">
        <v>27</v>
      </c>
      <c r="B10" s="1" t="s">
        <v>15</v>
      </c>
      <c r="C10" s="1" t="str">
        <f t="shared" si="0"/>
        <v>770227</v>
      </c>
      <c r="D10" s="1" t="str">
        <f t="shared" si="1"/>
        <v>77</v>
      </c>
      <c r="E10" s="1" t="str">
        <f t="shared" si="2"/>
        <v>02</v>
      </c>
      <c r="F10" s="1" t="str">
        <f t="shared" si="3"/>
        <v>27</v>
      </c>
      <c r="G10" s="3">
        <f t="shared" si="4"/>
        <v>28183</v>
      </c>
      <c r="H10" s="3">
        <f t="shared" ca="1" si="5"/>
        <v>45628</v>
      </c>
      <c r="I10" s="4">
        <f t="shared" ca="1" si="6"/>
        <v>17445</v>
      </c>
      <c r="J10" s="5">
        <f t="shared" ca="1" si="7"/>
        <v>47.794520547945204</v>
      </c>
      <c r="K10" s="5">
        <f t="shared" ca="1" si="8"/>
        <v>47</v>
      </c>
      <c r="L10" s="5">
        <f t="shared" ca="1" si="9"/>
        <v>48</v>
      </c>
      <c r="M10" s="6" t="str">
        <f ca="1">VLOOKUP(L10, 기준!$A$1:$C$15,3)</f>
        <v>40대</v>
      </c>
      <c r="N10" s="1" t="str">
        <f t="shared" si="10"/>
        <v>1</v>
      </c>
      <c r="O10" s="13">
        <v>20060215</v>
      </c>
      <c r="P10" s="1" t="str">
        <f t="shared" si="11"/>
        <v>2006</v>
      </c>
      <c r="Q10" s="1" t="str">
        <f t="shared" si="12"/>
        <v>02</v>
      </c>
      <c r="R10" s="1" t="str">
        <f t="shared" si="13"/>
        <v>15</v>
      </c>
      <c r="S10" s="3">
        <f t="shared" si="14"/>
        <v>38763</v>
      </c>
      <c r="T10" s="1">
        <f t="shared" ca="1" si="15"/>
        <v>6865</v>
      </c>
    </row>
    <row r="11" spans="1:23" x14ac:dyDescent="0.4">
      <c r="A11" s="1" t="s">
        <v>28</v>
      </c>
      <c r="B11" s="1" t="s">
        <v>11</v>
      </c>
      <c r="C11" s="1" t="str">
        <f t="shared" si="0"/>
        <v>900716</v>
      </c>
      <c r="D11" s="1" t="str">
        <f t="shared" si="1"/>
        <v>90</v>
      </c>
      <c r="E11" s="1" t="str">
        <f t="shared" si="2"/>
        <v>07</v>
      </c>
      <c r="F11" s="1" t="str">
        <f t="shared" si="3"/>
        <v>16</v>
      </c>
      <c r="G11" s="3">
        <f t="shared" si="4"/>
        <v>33070</v>
      </c>
      <c r="H11" s="3">
        <f t="shared" ca="1" si="5"/>
        <v>45628</v>
      </c>
      <c r="I11" s="4">
        <f t="shared" ca="1" si="6"/>
        <v>12558</v>
      </c>
      <c r="J11" s="5">
        <f t="shared" ca="1" si="7"/>
        <v>34.405479452054792</v>
      </c>
      <c r="K11" s="5">
        <f t="shared" ca="1" si="8"/>
        <v>34</v>
      </c>
      <c r="L11" s="5">
        <f t="shared" ca="1" si="9"/>
        <v>35</v>
      </c>
      <c r="M11" s="6" t="str">
        <f ca="1">VLOOKUP(L11, 기준!$A$1:$C$15,3)</f>
        <v>30대</v>
      </c>
      <c r="N11" s="1" t="str">
        <f t="shared" si="10"/>
        <v>2</v>
      </c>
      <c r="O11" s="13">
        <v>20060215</v>
      </c>
      <c r="P11" s="1" t="str">
        <f t="shared" si="11"/>
        <v>2006</v>
      </c>
      <c r="Q11" s="1" t="str">
        <f t="shared" si="12"/>
        <v>02</v>
      </c>
      <c r="R11" s="1" t="str">
        <f t="shared" si="13"/>
        <v>15</v>
      </c>
      <c r="S11" s="3">
        <f t="shared" si="14"/>
        <v>38763</v>
      </c>
      <c r="T11" s="1">
        <f t="shared" ca="1" si="15"/>
        <v>6865</v>
      </c>
    </row>
    <row r="12" spans="1:23" x14ac:dyDescent="0.4">
      <c r="A12" s="1" t="s">
        <v>29</v>
      </c>
      <c r="B12" s="1" t="s">
        <v>16</v>
      </c>
      <c r="C12" s="1" t="str">
        <f t="shared" si="0"/>
        <v>971113</v>
      </c>
      <c r="D12" s="1" t="str">
        <f t="shared" si="1"/>
        <v>97</v>
      </c>
      <c r="E12" s="1" t="str">
        <f t="shared" si="2"/>
        <v>11</v>
      </c>
      <c r="F12" s="1" t="str">
        <f t="shared" si="3"/>
        <v>13</v>
      </c>
      <c r="G12" s="3">
        <f t="shared" si="4"/>
        <v>35747</v>
      </c>
      <c r="H12" s="3">
        <f t="shared" ca="1" si="5"/>
        <v>45628</v>
      </c>
      <c r="I12" s="4">
        <f t="shared" ca="1" si="6"/>
        <v>9881</v>
      </c>
      <c r="J12" s="5">
        <f t="shared" ca="1" si="7"/>
        <v>27.07123287671233</v>
      </c>
      <c r="K12" s="5">
        <f t="shared" ca="1" si="8"/>
        <v>27</v>
      </c>
      <c r="L12" s="5">
        <f t="shared" ca="1" si="9"/>
        <v>28</v>
      </c>
      <c r="M12" s="6" t="str">
        <f ca="1">VLOOKUP(L12, 기준!$A$1:$C$15,3)</f>
        <v>20대</v>
      </c>
      <c r="N12" s="1" t="str">
        <f t="shared" si="10"/>
        <v>2</v>
      </c>
      <c r="O12" s="13">
        <v>20060215</v>
      </c>
      <c r="P12" s="1" t="str">
        <f t="shared" si="11"/>
        <v>2006</v>
      </c>
      <c r="Q12" s="1" t="str">
        <f t="shared" si="12"/>
        <v>02</v>
      </c>
      <c r="R12" s="1" t="str">
        <f t="shared" si="13"/>
        <v>15</v>
      </c>
      <c r="S12" s="3">
        <f t="shared" si="14"/>
        <v>38763</v>
      </c>
      <c r="T12" s="1">
        <f t="shared" ca="1" si="15"/>
        <v>6865</v>
      </c>
    </row>
    <row r="13" spans="1:23" x14ac:dyDescent="0.4">
      <c r="A13" s="1" t="s">
        <v>30</v>
      </c>
      <c r="B13" s="1" t="s">
        <v>13</v>
      </c>
      <c r="C13" s="1" t="str">
        <f t="shared" si="0"/>
        <v>940607</v>
      </c>
      <c r="D13" s="1" t="str">
        <f t="shared" si="1"/>
        <v>94</v>
      </c>
      <c r="E13" s="1" t="str">
        <f t="shared" si="2"/>
        <v>06</v>
      </c>
      <c r="F13" s="1" t="str">
        <f t="shared" si="3"/>
        <v>07</v>
      </c>
      <c r="G13" s="3">
        <f t="shared" si="4"/>
        <v>34492</v>
      </c>
      <c r="H13" s="3">
        <f t="shared" ca="1" si="5"/>
        <v>45628</v>
      </c>
      <c r="I13" s="4">
        <f t="shared" ca="1" si="6"/>
        <v>11136</v>
      </c>
      <c r="J13" s="5">
        <f t="shared" ca="1" si="7"/>
        <v>30.509589041095889</v>
      </c>
      <c r="K13" s="5">
        <f t="shared" ca="1" si="8"/>
        <v>30</v>
      </c>
      <c r="L13" s="5">
        <f t="shared" ca="1" si="9"/>
        <v>31</v>
      </c>
      <c r="M13" s="6" t="str">
        <f ca="1">VLOOKUP(L13, 기준!$A$1:$C$15,3)</f>
        <v>30대</v>
      </c>
      <c r="N13" s="1" t="str">
        <f t="shared" si="10"/>
        <v>1</v>
      </c>
      <c r="O13" s="13">
        <v>20060215</v>
      </c>
      <c r="P13" s="1" t="str">
        <f t="shared" si="11"/>
        <v>2006</v>
      </c>
      <c r="Q13" s="1" t="str">
        <f t="shared" si="12"/>
        <v>02</v>
      </c>
      <c r="R13" s="1" t="str">
        <f t="shared" si="13"/>
        <v>15</v>
      </c>
      <c r="S13" s="3">
        <f t="shared" si="14"/>
        <v>38763</v>
      </c>
      <c r="T13" s="1">
        <f t="shared" ca="1" si="15"/>
        <v>6865</v>
      </c>
      <c r="V13" s="7" t="s">
        <v>428</v>
      </c>
      <c r="W13" s="7">
        <v>333</v>
      </c>
    </row>
    <row r="14" spans="1:23" x14ac:dyDescent="0.4">
      <c r="A14" s="1" t="s">
        <v>31</v>
      </c>
      <c r="B14" s="2" t="s">
        <v>17</v>
      </c>
      <c r="C14" s="1" t="str">
        <f t="shared" si="0"/>
        <v>791211</v>
      </c>
      <c r="D14" s="1" t="str">
        <f t="shared" si="1"/>
        <v>79</v>
      </c>
      <c r="E14" s="1" t="str">
        <f t="shared" si="2"/>
        <v>12</v>
      </c>
      <c r="F14" s="1" t="str">
        <f t="shared" si="3"/>
        <v>11</v>
      </c>
      <c r="G14" s="3">
        <f t="shared" si="4"/>
        <v>29200</v>
      </c>
      <c r="H14" s="3">
        <f t="shared" ca="1" si="5"/>
        <v>45628</v>
      </c>
      <c r="I14" s="4">
        <f t="shared" ca="1" si="6"/>
        <v>16428</v>
      </c>
      <c r="J14" s="5">
        <f t="shared" ca="1" si="7"/>
        <v>45.008219178082193</v>
      </c>
      <c r="K14" s="5">
        <f t="shared" ca="1" si="8"/>
        <v>45</v>
      </c>
      <c r="L14" s="5">
        <f t="shared" ca="1" si="9"/>
        <v>46</v>
      </c>
      <c r="M14" s="6" t="str">
        <f ca="1">VLOOKUP(L14, 기준!$A$1:$C$15,3)</f>
        <v>40대</v>
      </c>
      <c r="N14" s="1" t="str">
        <f t="shared" si="10"/>
        <v>1</v>
      </c>
      <c r="O14" s="13">
        <v>20060215</v>
      </c>
      <c r="P14" s="1" t="str">
        <f t="shared" si="11"/>
        <v>2006</v>
      </c>
      <c r="Q14" s="1" t="str">
        <f t="shared" si="12"/>
        <v>02</v>
      </c>
      <c r="R14" s="1" t="str">
        <f t="shared" si="13"/>
        <v>15</v>
      </c>
      <c r="S14" s="3">
        <f t="shared" si="14"/>
        <v>38763</v>
      </c>
      <c r="T14" s="1">
        <f t="shared" ca="1" si="15"/>
        <v>6865</v>
      </c>
      <c r="V14" s="7" t="s">
        <v>429</v>
      </c>
      <c r="W14" s="7">
        <v>67</v>
      </c>
    </row>
    <row r="15" spans="1:23" x14ac:dyDescent="0.4">
      <c r="A15" s="1" t="s">
        <v>32</v>
      </c>
      <c r="B15" s="1" t="s">
        <v>444</v>
      </c>
      <c r="C15" s="1" t="str">
        <f t="shared" si="0"/>
        <v>910111</v>
      </c>
      <c r="D15" s="1" t="str">
        <f t="shared" si="1"/>
        <v>91</v>
      </c>
      <c r="E15" s="1" t="str">
        <f t="shared" si="2"/>
        <v>01</v>
      </c>
      <c r="F15" s="1" t="str">
        <f t="shared" si="3"/>
        <v>11</v>
      </c>
      <c r="G15" s="3">
        <f t="shared" si="4"/>
        <v>33249</v>
      </c>
      <c r="H15" s="3">
        <f t="shared" ca="1" si="5"/>
        <v>45628</v>
      </c>
      <c r="I15" s="4">
        <f t="shared" ca="1" si="6"/>
        <v>12379</v>
      </c>
      <c r="J15" s="5">
        <f t="shared" ca="1" si="7"/>
        <v>33.915068493150685</v>
      </c>
      <c r="K15" s="5">
        <f t="shared" ca="1" si="8"/>
        <v>33</v>
      </c>
      <c r="L15" s="5">
        <f t="shared" ca="1" si="9"/>
        <v>34</v>
      </c>
      <c r="M15" s="6" t="str">
        <f ca="1">VLOOKUP(L15, 기준!$A$1:$C$15,3)</f>
        <v>30대</v>
      </c>
      <c r="N15" s="1" t="str">
        <f t="shared" si="10"/>
        <v>1</v>
      </c>
      <c r="O15" s="13">
        <v>20060215</v>
      </c>
      <c r="P15" s="1" t="str">
        <f t="shared" si="11"/>
        <v>2006</v>
      </c>
      <c r="Q15" s="1" t="str">
        <f t="shared" si="12"/>
        <v>02</v>
      </c>
      <c r="R15" s="1" t="str">
        <f t="shared" si="13"/>
        <v>15</v>
      </c>
      <c r="S15" s="3">
        <f t="shared" si="14"/>
        <v>38763</v>
      </c>
      <c r="T15" s="1">
        <f t="shared" ca="1" si="15"/>
        <v>6865</v>
      </c>
    </row>
    <row r="16" spans="1:23" x14ac:dyDescent="0.4">
      <c r="A16" s="1" t="s">
        <v>33</v>
      </c>
      <c r="B16" s="1" t="s">
        <v>464</v>
      </c>
      <c r="C16" s="1" t="str">
        <f t="shared" si="0"/>
        <v>771227</v>
      </c>
      <c r="D16" s="1" t="str">
        <f t="shared" si="1"/>
        <v>77</v>
      </c>
      <c r="E16" s="1" t="str">
        <f t="shared" si="2"/>
        <v>12</v>
      </c>
      <c r="F16" s="1" t="str">
        <f t="shared" si="3"/>
        <v>27</v>
      </c>
      <c r="G16" s="3">
        <f t="shared" si="4"/>
        <v>28486</v>
      </c>
      <c r="H16" s="3">
        <f t="shared" ca="1" si="5"/>
        <v>45628</v>
      </c>
      <c r="I16" s="4">
        <f t="shared" ca="1" si="6"/>
        <v>17142</v>
      </c>
      <c r="J16" s="5">
        <f t="shared" ca="1" si="7"/>
        <v>46.964383561643835</v>
      </c>
      <c r="K16" s="5">
        <f t="shared" ca="1" si="8"/>
        <v>46</v>
      </c>
      <c r="L16" s="5">
        <f t="shared" ca="1" si="9"/>
        <v>47</v>
      </c>
      <c r="M16" s="6" t="str">
        <f ca="1">VLOOKUP(L16, 기준!$A$1:$C$15,3)</f>
        <v>40대</v>
      </c>
      <c r="N16" s="1" t="str">
        <f t="shared" si="10"/>
        <v>2</v>
      </c>
      <c r="O16" s="13">
        <v>20060215</v>
      </c>
      <c r="P16" s="1" t="str">
        <f t="shared" si="11"/>
        <v>2006</v>
      </c>
      <c r="Q16" s="1" t="str">
        <f t="shared" si="12"/>
        <v>02</v>
      </c>
      <c r="R16" s="1" t="str">
        <f t="shared" si="13"/>
        <v>15</v>
      </c>
      <c r="S16" s="3">
        <f t="shared" si="14"/>
        <v>38763</v>
      </c>
      <c r="T16" s="1">
        <f t="shared" ca="1" si="15"/>
        <v>6865</v>
      </c>
    </row>
    <row r="17" spans="1:23" x14ac:dyDescent="0.4">
      <c r="A17" s="1" t="s">
        <v>34</v>
      </c>
      <c r="B17" s="1" t="s">
        <v>445</v>
      </c>
      <c r="C17" s="1" t="str">
        <f t="shared" si="0"/>
        <v>931111</v>
      </c>
      <c r="D17" s="1" t="str">
        <f t="shared" si="1"/>
        <v>93</v>
      </c>
      <c r="E17" s="1" t="str">
        <f t="shared" si="2"/>
        <v>11</v>
      </c>
      <c r="F17" s="1" t="str">
        <f t="shared" si="3"/>
        <v>11</v>
      </c>
      <c r="G17" s="3">
        <f t="shared" si="4"/>
        <v>34284</v>
      </c>
      <c r="H17" s="3">
        <f t="shared" ca="1" si="5"/>
        <v>45628</v>
      </c>
      <c r="I17" s="4">
        <f t="shared" ca="1" si="6"/>
        <v>11344</v>
      </c>
      <c r="J17" s="5">
        <f t="shared" ca="1" si="7"/>
        <v>31.079452054794519</v>
      </c>
      <c r="K17" s="5">
        <f t="shared" ca="1" si="8"/>
        <v>31</v>
      </c>
      <c r="L17" s="5">
        <f t="shared" ca="1" si="9"/>
        <v>32</v>
      </c>
      <c r="M17" s="6" t="str">
        <f ca="1">VLOOKUP(L17, 기준!$A$1:$C$15,3)</f>
        <v>30대</v>
      </c>
      <c r="N17" s="1" t="str">
        <f t="shared" si="10"/>
        <v>1</v>
      </c>
      <c r="O17" s="13">
        <v>20060215</v>
      </c>
      <c r="P17" s="1" t="str">
        <f t="shared" si="11"/>
        <v>2006</v>
      </c>
      <c r="Q17" s="1" t="str">
        <f t="shared" si="12"/>
        <v>02</v>
      </c>
      <c r="R17" s="1" t="str">
        <f t="shared" si="13"/>
        <v>15</v>
      </c>
      <c r="S17" s="3">
        <f t="shared" si="14"/>
        <v>38763</v>
      </c>
      <c r="T17" s="1">
        <f t="shared" ca="1" si="15"/>
        <v>6865</v>
      </c>
    </row>
    <row r="18" spans="1:23" x14ac:dyDescent="0.4">
      <c r="A18" s="1" t="s">
        <v>35</v>
      </c>
      <c r="B18" s="1" t="s">
        <v>446</v>
      </c>
      <c r="C18" s="1" t="str">
        <f t="shared" si="0"/>
        <v>890101</v>
      </c>
      <c r="D18" s="1" t="str">
        <f t="shared" si="1"/>
        <v>89</v>
      </c>
      <c r="E18" s="1" t="str">
        <f t="shared" si="2"/>
        <v>01</v>
      </c>
      <c r="F18" s="1" t="str">
        <f t="shared" si="3"/>
        <v>01</v>
      </c>
      <c r="G18" s="3">
        <f t="shared" si="4"/>
        <v>32509</v>
      </c>
      <c r="H18" s="3">
        <f t="shared" ca="1" si="5"/>
        <v>45628</v>
      </c>
      <c r="I18" s="4">
        <f t="shared" ca="1" si="6"/>
        <v>13119</v>
      </c>
      <c r="J18" s="5">
        <f t="shared" ca="1" si="7"/>
        <v>35.942465753424656</v>
      </c>
      <c r="K18" s="5">
        <f t="shared" ca="1" si="8"/>
        <v>35</v>
      </c>
      <c r="L18" s="5">
        <f t="shared" ca="1" si="9"/>
        <v>36</v>
      </c>
      <c r="M18" s="6" t="str">
        <f ca="1">VLOOKUP(L18, 기준!$A$1:$C$15,3)</f>
        <v>30대</v>
      </c>
      <c r="N18" s="1" t="str">
        <f t="shared" si="10"/>
        <v>1</v>
      </c>
      <c r="O18" s="13">
        <v>20060215</v>
      </c>
      <c r="P18" s="1" t="str">
        <f t="shared" si="11"/>
        <v>2006</v>
      </c>
      <c r="Q18" s="1" t="str">
        <f t="shared" si="12"/>
        <v>02</v>
      </c>
      <c r="R18" s="1" t="str">
        <f t="shared" si="13"/>
        <v>15</v>
      </c>
      <c r="S18" s="3">
        <f t="shared" si="14"/>
        <v>38763</v>
      </c>
      <c r="T18" s="1">
        <f t="shared" ca="1" si="15"/>
        <v>6865</v>
      </c>
    </row>
    <row r="19" spans="1:23" x14ac:dyDescent="0.4">
      <c r="A19" s="1" t="s">
        <v>36</v>
      </c>
      <c r="B19" s="1" t="s">
        <v>466</v>
      </c>
      <c r="C19" s="1" t="str">
        <f t="shared" si="0"/>
        <v>911111</v>
      </c>
      <c r="D19" s="1" t="str">
        <f t="shared" si="1"/>
        <v>91</v>
      </c>
      <c r="E19" s="1" t="str">
        <f t="shared" si="2"/>
        <v>11</v>
      </c>
      <c r="F19" s="1" t="str">
        <f t="shared" si="3"/>
        <v>11</v>
      </c>
      <c r="G19" s="3">
        <f t="shared" si="4"/>
        <v>33553</v>
      </c>
      <c r="H19" s="3">
        <f t="shared" ca="1" si="5"/>
        <v>45628</v>
      </c>
      <c r="I19" s="4">
        <f t="shared" ca="1" si="6"/>
        <v>12075</v>
      </c>
      <c r="J19" s="5">
        <f t="shared" ca="1" si="7"/>
        <v>33.082191780821915</v>
      </c>
      <c r="K19" s="5">
        <f t="shared" ca="1" si="8"/>
        <v>33</v>
      </c>
      <c r="L19" s="5">
        <f t="shared" ca="1" si="9"/>
        <v>34</v>
      </c>
      <c r="M19" s="6" t="str">
        <f ca="1">VLOOKUP(L19, 기준!$A$1:$C$15,3)</f>
        <v>30대</v>
      </c>
      <c r="N19" s="1" t="str">
        <f t="shared" si="10"/>
        <v>2</v>
      </c>
      <c r="O19" s="13">
        <v>20060215</v>
      </c>
      <c r="P19" s="1" t="str">
        <f t="shared" si="11"/>
        <v>2006</v>
      </c>
      <c r="Q19" s="1" t="str">
        <f t="shared" si="12"/>
        <v>02</v>
      </c>
      <c r="R19" s="1" t="str">
        <f t="shared" si="13"/>
        <v>15</v>
      </c>
      <c r="S19" s="3">
        <f t="shared" si="14"/>
        <v>38763</v>
      </c>
      <c r="T19" s="1">
        <f t="shared" ca="1" si="15"/>
        <v>6865</v>
      </c>
    </row>
    <row r="20" spans="1:23" x14ac:dyDescent="0.4">
      <c r="A20" s="1" t="s">
        <v>37</v>
      </c>
      <c r="B20" s="2" t="s">
        <v>447</v>
      </c>
      <c r="C20" s="1" t="str">
        <f t="shared" si="0"/>
        <v>691211</v>
      </c>
      <c r="D20" s="1" t="str">
        <f t="shared" si="1"/>
        <v>69</v>
      </c>
      <c r="E20" s="1" t="str">
        <f t="shared" si="2"/>
        <v>12</v>
      </c>
      <c r="F20" s="1" t="str">
        <f t="shared" si="3"/>
        <v>11</v>
      </c>
      <c r="G20" s="3">
        <f t="shared" si="4"/>
        <v>25548</v>
      </c>
      <c r="H20" s="3">
        <f t="shared" ca="1" si="5"/>
        <v>45628</v>
      </c>
      <c r="I20" s="4">
        <f t="shared" ca="1" si="6"/>
        <v>20080</v>
      </c>
      <c r="J20" s="5">
        <f t="shared" ca="1" si="7"/>
        <v>55.013698630136986</v>
      </c>
      <c r="K20" s="5">
        <f t="shared" ca="1" si="8"/>
        <v>55</v>
      </c>
      <c r="L20" s="5">
        <f t="shared" ca="1" si="9"/>
        <v>56</v>
      </c>
      <c r="M20" s="6" t="str">
        <f ca="1">VLOOKUP(L20, 기준!$A$1:$C$15,3)</f>
        <v>50대</v>
      </c>
      <c r="N20" s="1" t="str">
        <f t="shared" si="10"/>
        <v>1</v>
      </c>
      <c r="O20" s="13">
        <v>20060215</v>
      </c>
      <c r="P20" s="1" t="str">
        <f t="shared" si="11"/>
        <v>2006</v>
      </c>
      <c r="Q20" s="1" t="str">
        <f t="shared" si="12"/>
        <v>02</v>
      </c>
      <c r="R20" s="1" t="str">
        <f t="shared" si="13"/>
        <v>15</v>
      </c>
      <c r="S20" s="3">
        <f t="shared" si="14"/>
        <v>38763</v>
      </c>
      <c r="T20" s="1">
        <f t="shared" ca="1" si="15"/>
        <v>6865</v>
      </c>
      <c r="V20" s="1" t="s">
        <v>430</v>
      </c>
    </row>
    <row r="21" spans="1:23" x14ac:dyDescent="0.4">
      <c r="A21" s="1" t="s">
        <v>38</v>
      </c>
      <c r="B21" s="1" t="s">
        <v>7</v>
      </c>
      <c r="C21" s="1" t="str">
        <f t="shared" si="0"/>
        <v>940607</v>
      </c>
      <c r="D21" s="1" t="str">
        <f t="shared" si="1"/>
        <v>94</v>
      </c>
      <c r="E21" s="1" t="str">
        <f t="shared" si="2"/>
        <v>06</v>
      </c>
      <c r="F21" s="1" t="str">
        <f t="shared" si="3"/>
        <v>07</v>
      </c>
      <c r="G21" s="3">
        <f t="shared" si="4"/>
        <v>34492</v>
      </c>
      <c r="H21" s="3">
        <f t="shared" ca="1" si="5"/>
        <v>45628</v>
      </c>
      <c r="I21" s="4">
        <f t="shared" ca="1" si="6"/>
        <v>11136</v>
      </c>
      <c r="J21" s="5">
        <f t="shared" ca="1" si="7"/>
        <v>30.509589041095889</v>
      </c>
      <c r="K21" s="5">
        <f t="shared" ca="1" si="8"/>
        <v>30</v>
      </c>
      <c r="L21" s="5">
        <f t="shared" ca="1" si="9"/>
        <v>31</v>
      </c>
      <c r="M21" s="6" t="str">
        <f ca="1">VLOOKUP(L21, 기준!$A$1:$C$15,3)</f>
        <v>30대</v>
      </c>
      <c r="N21" s="1" t="str">
        <f t="shared" si="10"/>
        <v>2</v>
      </c>
      <c r="O21" s="13">
        <v>20060309</v>
      </c>
      <c r="P21" s="1" t="str">
        <f t="shared" si="11"/>
        <v>2006</v>
      </c>
      <c r="Q21" s="1" t="str">
        <f t="shared" si="12"/>
        <v>03</v>
      </c>
      <c r="R21" s="1" t="str">
        <f t="shared" si="13"/>
        <v>09</v>
      </c>
      <c r="S21" s="3">
        <f t="shared" si="14"/>
        <v>38785</v>
      </c>
      <c r="T21" s="1">
        <f t="shared" ca="1" si="15"/>
        <v>6843</v>
      </c>
      <c r="V21" s="1" t="s">
        <v>431</v>
      </c>
    </row>
    <row r="22" spans="1:23" x14ac:dyDescent="0.4">
      <c r="A22" s="1" t="s">
        <v>39</v>
      </c>
      <c r="B22" s="2" t="s">
        <v>14</v>
      </c>
      <c r="C22" s="1" t="str">
        <f t="shared" si="0"/>
        <v>791211</v>
      </c>
      <c r="D22" s="1" t="str">
        <f t="shared" si="1"/>
        <v>79</v>
      </c>
      <c r="E22" s="1" t="str">
        <f t="shared" si="2"/>
        <v>12</v>
      </c>
      <c r="F22" s="1" t="str">
        <f t="shared" si="3"/>
        <v>11</v>
      </c>
      <c r="G22" s="3">
        <f t="shared" si="4"/>
        <v>29200</v>
      </c>
      <c r="H22" s="3">
        <f t="shared" ca="1" si="5"/>
        <v>45628</v>
      </c>
      <c r="I22" s="4">
        <f t="shared" ca="1" si="6"/>
        <v>16428</v>
      </c>
      <c r="J22" s="5">
        <f t="shared" ca="1" si="7"/>
        <v>45.008219178082193</v>
      </c>
      <c r="K22" s="5">
        <f t="shared" ca="1" si="8"/>
        <v>45</v>
      </c>
      <c r="L22" s="5">
        <f t="shared" ca="1" si="9"/>
        <v>46</v>
      </c>
      <c r="M22" s="6" t="str">
        <f ca="1">VLOOKUP(L22, 기준!$A$1:$C$15,3)</f>
        <v>40대</v>
      </c>
      <c r="N22" s="1" t="str">
        <f t="shared" si="10"/>
        <v>2</v>
      </c>
      <c r="O22" s="13">
        <v>20060309</v>
      </c>
      <c r="P22" s="1" t="str">
        <f t="shared" si="11"/>
        <v>2006</v>
      </c>
      <c r="Q22" s="1" t="str">
        <f t="shared" si="12"/>
        <v>03</v>
      </c>
      <c r="R22" s="1" t="str">
        <f t="shared" si="13"/>
        <v>09</v>
      </c>
      <c r="S22" s="3">
        <f t="shared" si="14"/>
        <v>38785</v>
      </c>
      <c r="T22" s="1">
        <f t="shared" ca="1" si="15"/>
        <v>6843</v>
      </c>
    </row>
    <row r="23" spans="1:23" x14ac:dyDescent="0.4">
      <c r="A23" s="1" t="s">
        <v>40</v>
      </c>
      <c r="B23" s="1" t="s">
        <v>10</v>
      </c>
      <c r="C23" s="1" t="str">
        <f t="shared" si="0"/>
        <v>910101</v>
      </c>
      <c r="D23" s="1" t="str">
        <f t="shared" si="1"/>
        <v>91</v>
      </c>
      <c r="E23" s="1" t="str">
        <f t="shared" si="2"/>
        <v>01</v>
      </c>
      <c r="F23" s="1" t="str">
        <f t="shared" si="3"/>
        <v>01</v>
      </c>
      <c r="G23" s="3">
        <f t="shared" si="4"/>
        <v>33239</v>
      </c>
      <c r="H23" s="3">
        <f t="shared" ca="1" si="5"/>
        <v>45628</v>
      </c>
      <c r="I23" s="4">
        <f t="shared" ca="1" si="6"/>
        <v>12389</v>
      </c>
      <c r="J23" s="5">
        <f t="shared" ca="1" si="7"/>
        <v>33.942465753424656</v>
      </c>
      <c r="K23" s="5">
        <f t="shared" ca="1" si="8"/>
        <v>33</v>
      </c>
      <c r="L23" s="5">
        <f t="shared" ca="1" si="9"/>
        <v>34</v>
      </c>
      <c r="M23" s="6" t="str">
        <f ca="1">VLOOKUP(L23, 기준!$A$1:$C$15,3)</f>
        <v>30대</v>
      </c>
      <c r="N23" s="1" t="str">
        <f t="shared" si="10"/>
        <v>2</v>
      </c>
      <c r="O23" s="13">
        <v>20060309</v>
      </c>
      <c r="P23" s="1" t="str">
        <f t="shared" si="11"/>
        <v>2006</v>
      </c>
      <c r="Q23" s="1" t="str">
        <f t="shared" si="12"/>
        <v>03</v>
      </c>
      <c r="R23" s="1" t="str">
        <f t="shared" si="13"/>
        <v>09</v>
      </c>
      <c r="S23" s="3">
        <f t="shared" si="14"/>
        <v>38785</v>
      </c>
      <c r="T23" s="1">
        <f t="shared" ca="1" si="15"/>
        <v>6843</v>
      </c>
    </row>
    <row r="24" spans="1:23" x14ac:dyDescent="0.4">
      <c r="A24" s="1" t="s">
        <v>41</v>
      </c>
      <c r="B24" s="1" t="s">
        <v>15</v>
      </c>
      <c r="C24" s="1" t="str">
        <f t="shared" si="0"/>
        <v>770227</v>
      </c>
      <c r="D24" s="1" t="str">
        <f t="shared" si="1"/>
        <v>77</v>
      </c>
      <c r="E24" s="1" t="str">
        <f t="shared" si="2"/>
        <v>02</v>
      </c>
      <c r="F24" s="1" t="str">
        <f t="shared" si="3"/>
        <v>27</v>
      </c>
      <c r="G24" s="3">
        <f t="shared" si="4"/>
        <v>28183</v>
      </c>
      <c r="H24" s="3">
        <f t="shared" ca="1" si="5"/>
        <v>45628</v>
      </c>
      <c r="I24" s="4">
        <f t="shared" ca="1" si="6"/>
        <v>17445</v>
      </c>
      <c r="J24" s="5">
        <f t="shared" ca="1" si="7"/>
        <v>47.794520547945204</v>
      </c>
      <c r="K24" s="5">
        <f t="shared" ca="1" si="8"/>
        <v>47</v>
      </c>
      <c r="L24" s="5">
        <f t="shared" ca="1" si="9"/>
        <v>48</v>
      </c>
      <c r="M24" s="6" t="str">
        <f ca="1">VLOOKUP(L24, 기준!$A$1:$C$15,3)</f>
        <v>40대</v>
      </c>
      <c r="N24" s="1" t="str">
        <f t="shared" si="10"/>
        <v>1</v>
      </c>
      <c r="O24" s="13">
        <v>20060309</v>
      </c>
      <c r="P24" s="1" t="str">
        <f t="shared" si="11"/>
        <v>2006</v>
      </c>
      <c r="Q24" s="1" t="str">
        <f t="shared" si="12"/>
        <v>03</v>
      </c>
      <c r="R24" s="1" t="str">
        <f t="shared" si="13"/>
        <v>09</v>
      </c>
      <c r="S24" s="3">
        <f t="shared" si="14"/>
        <v>38785</v>
      </c>
      <c r="T24" s="1">
        <f t="shared" ca="1" si="15"/>
        <v>6843</v>
      </c>
      <c r="V24" s="12" t="s">
        <v>488</v>
      </c>
      <c r="W24" s="11"/>
    </row>
    <row r="25" spans="1:23" x14ac:dyDescent="0.4">
      <c r="A25" s="1" t="s">
        <v>42</v>
      </c>
      <c r="B25" s="1" t="s">
        <v>11</v>
      </c>
      <c r="C25" s="1" t="str">
        <f t="shared" si="0"/>
        <v>900716</v>
      </c>
      <c r="D25" s="1" t="str">
        <f t="shared" si="1"/>
        <v>90</v>
      </c>
      <c r="E25" s="1" t="str">
        <f t="shared" ref="E25:E88" si="16">MID(C25, 3,2)</f>
        <v>07</v>
      </c>
      <c r="F25" s="1" t="str">
        <f t="shared" ref="F25:F88" si="17">MID(C25,5,2)</f>
        <v>16</v>
      </c>
      <c r="G25" s="3">
        <f t="shared" ref="G25:G88" si="18">DATE(D25, E25, F25)</f>
        <v>33070</v>
      </c>
      <c r="H25" s="3">
        <f t="shared" ca="1" si="5"/>
        <v>45628</v>
      </c>
      <c r="I25" s="4">
        <f t="shared" ca="1" si="6"/>
        <v>12558</v>
      </c>
      <c r="J25" s="5">
        <f t="shared" ca="1" si="7"/>
        <v>34.405479452054792</v>
      </c>
      <c r="K25" s="5">
        <f t="shared" ca="1" si="8"/>
        <v>34</v>
      </c>
      <c r="L25" s="5">
        <f t="shared" ca="1" si="9"/>
        <v>35</v>
      </c>
      <c r="M25" s="6" t="str">
        <f ca="1">VLOOKUP(L25, 기준!$A$1:$C$15,3)</f>
        <v>30대</v>
      </c>
      <c r="N25" s="1" t="str">
        <f t="shared" si="10"/>
        <v>2</v>
      </c>
      <c r="O25" s="13">
        <v>20060309</v>
      </c>
      <c r="P25" s="1" t="str">
        <f t="shared" si="11"/>
        <v>2006</v>
      </c>
      <c r="Q25" s="1" t="str">
        <f t="shared" si="12"/>
        <v>03</v>
      </c>
      <c r="R25" s="1" t="str">
        <f t="shared" si="13"/>
        <v>09</v>
      </c>
      <c r="S25" s="3">
        <f t="shared" si="14"/>
        <v>38785</v>
      </c>
      <c r="T25" s="1">
        <f t="shared" ca="1" si="15"/>
        <v>6843</v>
      </c>
      <c r="V25" s="1">
        <f ca="1">AVERAGE(T:T)</f>
        <v>6688.5174999999999</v>
      </c>
    </row>
    <row r="26" spans="1:23" x14ac:dyDescent="0.4">
      <c r="A26" s="1" t="s">
        <v>43</v>
      </c>
      <c r="B26" s="1" t="s">
        <v>466</v>
      </c>
      <c r="C26" s="1" t="str">
        <f t="shared" si="0"/>
        <v>911111</v>
      </c>
      <c r="D26" s="1" t="str">
        <f t="shared" si="1"/>
        <v>91</v>
      </c>
      <c r="E26" s="1" t="str">
        <f t="shared" si="16"/>
        <v>11</v>
      </c>
      <c r="F26" s="1" t="str">
        <f t="shared" si="17"/>
        <v>11</v>
      </c>
      <c r="G26" s="3">
        <f t="shared" si="18"/>
        <v>33553</v>
      </c>
      <c r="H26" s="3">
        <f t="shared" ca="1" si="5"/>
        <v>45628</v>
      </c>
      <c r="I26" s="4">
        <f t="shared" ca="1" si="6"/>
        <v>12075</v>
      </c>
      <c r="J26" s="5">
        <f t="shared" ca="1" si="7"/>
        <v>33.082191780821915</v>
      </c>
      <c r="K26" s="5">
        <f t="shared" ca="1" si="8"/>
        <v>33</v>
      </c>
      <c r="L26" s="5">
        <f t="shared" ca="1" si="9"/>
        <v>34</v>
      </c>
      <c r="M26" s="6" t="str">
        <f ca="1">VLOOKUP(L26, 기준!$A$1:$C$15,3)</f>
        <v>30대</v>
      </c>
      <c r="N26" s="1" t="str">
        <f t="shared" si="10"/>
        <v>2</v>
      </c>
      <c r="O26" s="13">
        <v>20060309</v>
      </c>
      <c r="P26" s="1" t="str">
        <f t="shared" si="11"/>
        <v>2006</v>
      </c>
      <c r="Q26" s="1" t="str">
        <f t="shared" si="12"/>
        <v>03</v>
      </c>
      <c r="R26" s="1" t="str">
        <f t="shared" si="13"/>
        <v>09</v>
      </c>
      <c r="S26" s="3">
        <f t="shared" si="14"/>
        <v>38785</v>
      </c>
      <c r="T26" s="1">
        <f t="shared" ca="1" si="15"/>
        <v>6843</v>
      </c>
    </row>
    <row r="27" spans="1:23" x14ac:dyDescent="0.4">
      <c r="A27" s="1" t="s">
        <v>44</v>
      </c>
      <c r="B27" s="1" t="s">
        <v>466</v>
      </c>
      <c r="C27" s="1" t="str">
        <f t="shared" si="0"/>
        <v>911111</v>
      </c>
      <c r="D27" s="1" t="str">
        <f t="shared" si="1"/>
        <v>91</v>
      </c>
      <c r="E27" s="1" t="str">
        <f t="shared" si="16"/>
        <v>11</v>
      </c>
      <c r="F27" s="1" t="str">
        <f t="shared" si="17"/>
        <v>11</v>
      </c>
      <c r="G27" s="3">
        <f t="shared" si="18"/>
        <v>33553</v>
      </c>
      <c r="H27" s="3">
        <f t="shared" ca="1" si="5"/>
        <v>45628</v>
      </c>
      <c r="I27" s="4">
        <f t="shared" ca="1" si="6"/>
        <v>12075</v>
      </c>
      <c r="J27" s="5">
        <f t="shared" ca="1" si="7"/>
        <v>33.082191780821915</v>
      </c>
      <c r="K27" s="5">
        <f t="shared" ca="1" si="8"/>
        <v>33</v>
      </c>
      <c r="L27" s="5">
        <f t="shared" ca="1" si="9"/>
        <v>34</v>
      </c>
      <c r="M27" s="6" t="str">
        <f ca="1">VLOOKUP(L27, 기준!$A$1:$C$15,3)</f>
        <v>30대</v>
      </c>
      <c r="N27" s="1" t="str">
        <f t="shared" si="10"/>
        <v>2</v>
      </c>
      <c r="O27" s="13">
        <v>20060309</v>
      </c>
      <c r="P27" s="1" t="str">
        <f t="shared" si="11"/>
        <v>2006</v>
      </c>
      <c r="Q27" s="1" t="str">
        <f t="shared" si="12"/>
        <v>03</v>
      </c>
      <c r="R27" s="1" t="str">
        <f t="shared" si="13"/>
        <v>09</v>
      </c>
      <c r="S27" s="3">
        <f t="shared" si="14"/>
        <v>38785</v>
      </c>
      <c r="T27" s="1">
        <f t="shared" ca="1" si="15"/>
        <v>6843</v>
      </c>
    </row>
    <row r="28" spans="1:23" x14ac:dyDescent="0.4">
      <c r="A28" s="1" t="s">
        <v>45</v>
      </c>
      <c r="B28" s="2" t="s">
        <v>447</v>
      </c>
      <c r="C28" s="1" t="str">
        <f t="shared" si="0"/>
        <v>691211</v>
      </c>
      <c r="D28" s="1" t="str">
        <f t="shared" si="1"/>
        <v>69</v>
      </c>
      <c r="E28" s="1" t="str">
        <f t="shared" si="16"/>
        <v>12</v>
      </c>
      <c r="F28" s="1" t="str">
        <f t="shared" si="17"/>
        <v>11</v>
      </c>
      <c r="G28" s="3">
        <f t="shared" si="18"/>
        <v>25548</v>
      </c>
      <c r="H28" s="3">
        <f t="shared" ca="1" si="5"/>
        <v>45628</v>
      </c>
      <c r="I28" s="4">
        <f t="shared" ca="1" si="6"/>
        <v>20080</v>
      </c>
      <c r="J28" s="5">
        <f t="shared" ca="1" si="7"/>
        <v>55.013698630136986</v>
      </c>
      <c r="K28" s="5">
        <f t="shared" ca="1" si="8"/>
        <v>55</v>
      </c>
      <c r="L28" s="5">
        <f t="shared" ca="1" si="9"/>
        <v>56</v>
      </c>
      <c r="M28" s="6" t="str">
        <f ca="1">VLOOKUP(L28, 기준!$A$1:$C$15,3)</f>
        <v>50대</v>
      </c>
      <c r="N28" s="1" t="str">
        <f t="shared" si="10"/>
        <v>1</v>
      </c>
      <c r="O28" s="13">
        <v>20060309</v>
      </c>
      <c r="P28" s="1" t="str">
        <f t="shared" si="11"/>
        <v>2006</v>
      </c>
      <c r="Q28" s="1" t="str">
        <f t="shared" si="12"/>
        <v>03</v>
      </c>
      <c r="R28" s="1" t="str">
        <f t="shared" si="13"/>
        <v>09</v>
      </c>
      <c r="S28" s="3">
        <f t="shared" si="14"/>
        <v>38785</v>
      </c>
      <c r="T28" s="1">
        <f t="shared" ca="1" si="15"/>
        <v>6843</v>
      </c>
    </row>
    <row r="29" spans="1:23" x14ac:dyDescent="0.4">
      <c r="A29" s="1" t="s">
        <v>46</v>
      </c>
      <c r="B29" s="1" t="s">
        <v>466</v>
      </c>
      <c r="C29" s="1" t="str">
        <f t="shared" si="0"/>
        <v>911111</v>
      </c>
      <c r="D29" s="1" t="str">
        <f t="shared" si="1"/>
        <v>91</v>
      </c>
      <c r="E29" s="1" t="str">
        <f t="shared" si="16"/>
        <v>11</v>
      </c>
      <c r="F29" s="1" t="str">
        <f t="shared" si="17"/>
        <v>11</v>
      </c>
      <c r="G29" s="3">
        <f t="shared" si="18"/>
        <v>33553</v>
      </c>
      <c r="H29" s="3">
        <f t="shared" ca="1" si="5"/>
        <v>45628</v>
      </c>
      <c r="I29" s="4">
        <f t="shared" ref="I29:I92" ca="1" si="19">H29-G29</f>
        <v>12075</v>
      </c>
      <c r="J29" s="5">
        <f t="shared" ca="1" si="7"/>
        <v>33.082191780821915</v>
      </c>
      <c r="K29" s="5">
        <f t="shared" ca="1" si="8"/>
        <v>33</v>
      </c>
      <c r="L29" s="5">
        <f t="shared" ref="L29:L92" ca="1" si="20">ROUNDUP(J29, 0)</f>
        <v>34</v>
      </c>
      <c r="M29" s="6" t="str">
        <f ca="1">VLOOKUP(L29, 기준!$A$1:$C$15,3)</f>
        <v>30대</v>
      </c>
      <c r="N29" s="1" t="str">
        <f t="shared" si="10"/>
        <v>2</v>
      </c>
      <c r="O29" s="13">
        <v>20060309</v>
      </c>
      <c r="P29" s="1" t="str">
        <f t="shared" si="11"/>
        <v>2006</v>
      </c>
      <c r="Q29" s="1" t="str">
        <f t="shared" si="12"/>
        <v>03</v>
      </c>
      <c r="R29" s="1" t="str">
        <f t="shared" si="13"/>
        <v>09</v>
      </c>
      <c r="S29" s="3">
        <f t="shared" si="14"/>
        <v>38785</v>
      </c>
      <c r="T29" s="1">
        <f t="shared" ca="1" si="15"/>
        <v>6843</v>
      </c>
    </row>
    <row r="30" spans="1:23" x14ac:dyDescent="0.4">
      <c r="A30" s="1" t="s">
        <v>47</v>
      </c>
      <c r="B30" s="1" t="s">
        <v>466</v>
      </c>
      <c r="C30" s="1" t="str">
        <f t="shared" si="0"/>
        <v>911111</v>
      </c>
      <c r="D30" s="1" t="str">
        <f t="shared" si="1"/>
        <v>91</v>
      </c>
      <c r="E30" s="1" t="str">
        <f t="shared" si="16"/>
        <v>11</v>
      </c>
      <c r="F30" s="1" t="str">
        <f t="shared" si="17"/>
        <v>11</v>
      </c>
      <c r="G30" s="3">
        <f t="shared" si="18"/>
        <v>33553</v>
      </c>
      <c r="H30" s="3">
        <f t="shared" ca="1" si="5"/>
        <v>45628</v>
      </c>
      <c r="I30" s="4">
        <f t="shared" ca="1" si="19"/>
        <v>12075</v>
      </c>
      <c r="J30" s="5">
        <f t="shared" ca="1" si="7"/>
        <v>33.082191780821915</v>
      </c>
      <c r="K30" s="5">
        <f t="shared" ca="1" si="8"/>
        <v>33</v>
      </c>
      <c r="L30" s="5">
        <f t="shared" ca="1" si="20"/>
        <v>34</v>
      </c>
      <c r="M30" s="6" t="str">
        <f ca="1">VLOOKUP(L30, 기준!$A$1:$C$15,3)</f>
        <v>30대</v>
      </c>
      <c r="N30" s="1" t="str">
        <f t="shared" si="10"/>
        <v>2</v>
      </c>
      <c r="O30" s="13">
        <v>20060314</v>
      </c>
      <c r="P30" s="1" t="str">
        <f t="shared" si="11"/>
        <v>2006</v>
      </c>
      <c r="Q30" s="1" t="str">
        <f t="shared" si="12"/>
        <v>03</v>
      </c>
      <c r="R30" s="1" t="str">
        <f t="shared" si="13"/>
        <v>14</v>
      </c>
      <c r="S30" s="3">
        <f t="shared" si="14"/>
        <v>38790</v>
      </c>
      <c r="T30" s="1">
        <f t="shared" ca="1" si="15"/>
        <v>6838</v>
      </c>
    </row>
    <row r="31" spans="1:23" x14ac:dyDescent="0.4">
      <c r="A31" s="1" t="s">
        <v>48</v>
      </c>
      <c r="B31" s="1" t="s">
        <v>437</v>
      </c>
      <c r="C31" s="1" t="str">
        <f t="shared" si="0"/>
        <v>941111</v>
      </c>
      <c r="D31" s="1" t="str">
        <f t="shared" si="1"/>
        <v>94</v>
      </c>
      <c r="E31" s="1" t="str">
        <f t="shared" si="16"/>
        <v>11</v>
      </c>
      <c r="F31" s="1" t="str">
        <f t="shared" si="17"/>
        <v>11</v>
      </c>
      <c r="G31" s="3">
        <f t="shared" si="18"/>
        <v>34649</v>
      </c>
      <c r="H31" s="3">
        <f t="shared" ca="1" si="5"/>
        <v>45628</v>
      </c>
      <c r="I31" s="4">
        <f t="shared" ca="1" si="19"/>
        <v>10979</v>
      </c>
      <c r="J31" s="5">
        <f t="shared" ca="1" si="7"/>
        <v>30.079452054794519</v>
      </c>
      <c r="K31" s="5">
        <f t="shared" ca="1" si="8"/>
        <v>30</v>
      </c>
      <c r="L31" s="5">
        <f t="shared" ca="1" si="20"/>
        <v>31</v>
      </c>
      <c r="M31" s="6" t="str">
        <f ca="1">VLOOKUP(L31, 기준!$A$1:$C$15,3)</f>
        <v>30대</v>
      </c>
      <c r="N31" s="1" t="str">
        <f t="shared" si="10"/>
        <v>1</v>
      </c>
      <c r="O31" s="13">
        <v>20060314</v>
      </c>
      <c r="P31" s="1" t="str">
        <f t="shared" si="11"/>
        <v>2006</v>
      </c>
      <c r="Q31" s="1" t="str">
        <f t="shared" si="12"/>
        <v>03</v>
      </c>
      <c r="R31" s="1" t="str">
        <f t="shared" si="13"/>
        <v>14</v>
      </c>
      <c r="S31" s="3">
        <f t="shared" si="14"/>
        <v>38790</v>
      </c>
      <c r="T31" s="1">
        <f t="shared" ca="1" si="15"/>
        <v>6838</v>
      </c>
    </row>
    <row r="32" spans="1:23" x14ac:dyDescent="0.4">
      <c r="A32" s="1" t="s">
        <v>49</v>
      </c>
      <c r="B32" s="2" t="s">
        <v>460</v>
      </c>
      <c r="C32" s="1" t="str">
        <f t="shared" si="0"/>
        <v>191211</v>
      </c>
      <c r="D32" s="1" t="str">
        <f t="shared" si="1"/>
        <v>19</v>
      </c>
      <c r="E32" s="1" t="str">
        <f t="shared" si="16"/>
        <v>12</v>
      </c>
      <c r="F32" s="1" t="str">
        <f t="shared" si="17"/>
        <v>11</v>
      </c>
      <c r="G32" s="3">
        <f t="shared" si="18"/>
        <v>7285</v>
      </c>
      <c r="H32" s="3">
        <f t="shared" ca="1" si="5"/>
        <v>45628</v>
      </c>
      <c r="I32" s="4">
        <f t="shared" ca="1" si="19"/>
        <v>38343</v>
      </c>
      <c r="J32" s="5">
        <f t="shared" ca="1" si="7"/>
        <v>105.04931506849314</v>
      </c>
      <c r="K32" s="5">
        <f t="shared" ca="1" si="8"/>
        <v>105</v>
      </c>
      <c r="L32" s="5">
        <f t="shared" ca="1" si="20"/>
        <v>106</v>
      </c>
      <c r="M32" s="6" t="str">
        <f ca="1">VLOOKUP(L32, 기준!$A$1:$C$15,3)</f>
        <v>100대</v>
      </c>
      <c r="N32" s="1" t="str">
        <f t="shared" si="10"/>
        <v>2</v>
      </c>
      <c r="O32" s="13">
        <v>20060314</v>
      </c>
      <c r="P32" s="1" t="str">
        <f t="shared" si="11"/>
        <v>2006</v>
      </c>
      <c r="Q32" s="1" t="str">
        <f t="shared" si="12"/>
        <v>03</v>
      </c>
      <c r="R32" s="1" t="str">
        <f t="shared" si="13"/>
        <v>14</v>
      </c>
      <c r="S32" s="3">
        <f t="shared" si="14"/>
        <v>38790</v>
      </c>
      <c r="T32" s="1">
        <f t="shared" ca="1" si="15"/>
        <v>6838</v>
      </c>
    </row>
    <row r="33" spans="1:20" x14ac:dyDescent="0.4">
      <c r="A33" s="1" t="s">
        <v>50</v>
      </c>
      <c r="B33" s="1" t="s">
        <v>466</v>
      </c>
      <c r="C33" s="1" t="str">
        <f t="shared" si="0"/>
        <v>911111</v>
      </c>
      <c r="D33" s="1" t="str">
        <f t="shared" si="1"/>
        <v>91</v>
      </c>
      <c r="E33" s="1" t="str">
        <f t="shared" si="16"/>
        <v>11</v>
      </c>
      <c r="F33" s="1" t="str">
        <f t="shared" si="17"/>
        <v>11</v>
      </c>
      <c r="G33" s="3">
        <f t="shared" si="18"/>
        <v>33553</v>
      </c>
      <c r="H33" s="3">
        <f t="shared" ca="1" si="5"/>
        <v>45628</v>
      </c>
      <c r="I33" s="4">
        <f t="shared" ca="1" si="19"/>
        <v>12075</v>
      </c>
      <c r="J33" s="5">
        <f t="shared" ca="1" si="7"/>
        <v>33.082191780821915</v>
      </c>
      <c r="K33" s="5">
        <f t="shared" ca="1" si="8"/>
        <v>33</v>
      </c>
      <c r="L33" s="5">
        <f t="shared" ca="1" si="20"/>
        <v>34</v>
      </c>
      <c r="M33" s="6" t="str">
        <f ca="1">VLOOKUP(L33, 기준!$A$1:$C$15,3)</f>
        <v>30대</v>
      </c>
      <c r="N33" s="1" t="str">
        <f t="shared" si="10"/>
        <v>2</v>
      </c>
      <c r="O33" s="13">
        <v>20060314</v>
      </c>
      <c r="P33" s="1" t="str">
        <f t="shared" si="11"/>
        <v>2006</v>
      </c>
      <c r="Q33" s="1" t="str">
        <f t="shared" si="12"/>
        <v>03</v>
      </c>
      <c r="R33" s="1" t="str">
        <f t="shared" si="13"/>
        <v>14</v>
      </c>
      <c r="S33" s="3">
        <f t="shared" si="14"/>
        <v>38790</v>
      </c>
      <c r="T33" s="1">
        <f t="shared" ca="1" si="15"/>
        <v>6838</v>
      </c>
    </row>
    <row r="34" spans="1:20" x14ac:dyDescent="0.4">
      <c r="A34" s="1" t="s">
        <v>51</v>
      </c>
      <c r="B34" s="2" t="s">
        <v>447</v>
      </c>
      <c r="C34" s="1" t="str">
        <f t="shared" si="0"/>
        <v>691211</v>
      </c>
      <c r="D34" s="1" t="str">
        <f t="shared" si="1"/>
        <v>69</v>
      </c>
      <c r="E34" s="1" t="str">
        <f t="shared" si="16"/>
        <v>12</v>
      </c>
      <c r="F34" s="1" t="str">
        <f t="shared" si="17"/>
        <v>11</v>
      </c>
      <c r="G34" s="3">
        <f t="shared" si="18"/>
        <v>25548</v>
      </c>
      <c r="H34" s="3">
        <f t="shared" ca="1" si="5"/>
        <v>45628</v>
      </c>
      <c r="I34" s="4">
        <f t="shared" ca="1" si="19"/>
        <v>20080</v>
      </c>
      <c r="J34" s="5">
        <f t="shared" ca="1" si="7"/>
        <v>55.013698630136986</v>
      </c>
      <c r="K34" s="5">
        <f t="shared" ca="1" si="8"/>
        <v>55</v>
      </c>
      <c r="L34" s="5">
        <f t="shared" ca="1" si="20"/>
        <v>56</v>
      </c>
      <c r="M34" s="6" t="str">
        <f ca="1">VLOOKUP(L34, 기준!$A$1:$C$15,3)</f>
        <v>50대</v>
      </c>
      <c r="N34" s="1" t="str">
        <f t="shared" si="10"/>
        <v>1</v>
      </c>
      <c r="O34" s="13">
        <v>20060314</v>
      </c>
      <c r="P34" s="1" t="str">
        <f t="shared" si="11"/>
        <v>2006</v>
      </c>
      <c r="Q34" s="1" t="str">
        <f t="shared" si="12"/>
        <v>03</v>
      </c>
      <c r="R34" s="1" t="str">
        <f t="shared" si="13"/>
        <v>14</v>
      </c>
      <c r="S34" s="3">
        <f t="shared" si="14"/>
        <v>38790</v>
      </c>
      <c r="T34" s="1">
        <f t="shared" ca="1" si="15"/>
        <v>6838</v>
      </c>
    </row>
    <row r="35" spans="1:20" x14ac:dyDescent="0.4">
      <c r="A35" s="1" t="s">
        <v>52</v>
      </c>
      <c r="B35" s="1" t="s">
        <v>465</v>
      </c>
      <c r="C35" s="1" t="str">
        <f t="shared" si="0"/>
        <v>900111</v>
      </c>
      <c r="D35" s="1" t="str">
        <f t="shared" si="1"/>
        <v>90</v>
      </c>
      <c r="E35" s="1" t="str">
        <f t="shared" si="16"/>
        <v>01</v>
      </c>
      <c r="F35" s="1" t="str">
        <f t="shared" si="17"/>
        <v>11</v>
      </c>
      <c r="G35" s="3">
        <f t="shared" si="18"/>
        <v>32884</v>
      </c>
      <c r="H35" s="3">
        <f t="shared" ca="1" si="5"/>
        <v>45628</v>
      </c>
      <c r="I35" s="4">
        <f t="shared" ca="1" si="19"/>
        <v>12744</v>
      </c>
      <c r="J35" s="5">
        <f t="shared" ca="1" si="7"/>
        <v>34.915068493150685</v>
      </c>
      <c r="K35" s="5">
        <f t="shared" ca="1" si="8"/>
        <v>34</v>
      </c>
      <c r="L35" s="5">
        <f t="shared" ca="1" si="20"/>
        <v>35</v>
      </c>
      <c r="M35" s="6" t="str">
        <f ca="1">VLOOKUP(L35, 기준!$A$1:$C$15,3)</f>
        <v>30대</v>
      </c>
      <c r="N35" s="1" t="str">
        <f t="shared" si="10"/>
        <v>2</v>
      </c>
      <c r="O35" s="13">
        <v>20060314</v>
      </c>
      <c r="P35" s="1" t="str">
        <f t="shared" si="11"/>
        <v>2006</v>
      </c>
      <c r="Q35" s="1" t="str">
        <f t="shared" si="12"/>
        <v>03</v>
      </c>
      <c r="R35" s="1" t="str">
        <f t="shared" si="13"/>
        <v>14</v>
      </c>
      <c r="S35" s="3">
        <f t="shared" si="14"/>
        <v>38790</v>
      </c>
      <c r="T35" s="1">
        <f t="shared" ca="1" si="15"/>
        <v>6838</v>
      </c>
    </row>
    <row r="36" spans="1:20" x14ac:dyDescent="0.4">
      <c r="A36" s="1" t="s">
        <v>53</v>
      </c>
      <c r="B36" s="1" t="s">
        <v>466</v>
      </c>
      <c r="C36" s="1" t="str">
        <f t="shared" si="0"/>
        <v>911111</v>
      </c>
      <c r="D36" s="1" t="str">
        <f t="shared" si="1"/>
        <v>91</v>
      </c>
      <c r="E36" s="1" t="str">
        <f t="shared" si="16"/>
        <v>11</v>
      </c>
      <c r="F36" s="1" t="str">
        <f t="shared" si="17"/>
        <v>11</v>
      </c>
      <c r="G36" s="3">
        <f t="shared" si="18"/>
        <v>33553</v>
      </c>
      <c r="H36" s="3">
        <f t="shared" ca="1" si="5"/>
        <v>45628</v>
      </c>
      <c r="I36" s="4">
        <f t="shared" ca="1" si="19"/>
        <v>12075</v>
      </c>
      <c r="J36" s="5">
        <f t="shared" ca="1" si="7"/>
        <v>33.082191780821915</v>
      </c>
      <c r="K36" s="5">
        <f t="shared" ca="1" si="8"/>
        <v>33</v>
      </c>
      <c r="L36" s="5">
        <f t="shared" ca="1" si="20"/>
        <v>34</v>
      </c>
      <c r="M36" s="6" t="str">
        <f ca="1">VLOOKUP(L36, 기준!$A$1:$C$15,3)</f>
        <v>30대</v>
      </c>
      <c r="N36" s="1" t="str">
        <f t="shared" si="10"/>
        <v>2</v>
      </c>
      <c r="O36" s="13">
        <v>20060314</v>
      </c>
      <c r="P36" s="1" t="str">
        <f t="shared" si="11"/>
        <v>2006</v>
      </c>
      <c r="Q36" s="1" t="str">
        <f t="shared" si="12"/>
        <v>03</v>
      </c>
      <c r="R36" s="1" t="str">
        <f t="shared" si="13"/>
        <v>14</v>
      </c>
      <c r="S36" s="3">
        <f t="shared" si="14"/>
        <v>38790</v>
      </c>
      <c r="T36" s="1">
        <f t="shared" ca="1" si="15"/>
        <v>6838</v>
      </c>
    </row>
    <row r="37" spans="1:20" x14ac:dyDescent="0.4">
      <c r="A37" s="1" t="s">
        <v>54</v>
      </c>
      <c r="B37" s="1" t="s">
        <v>438</v>
      </c>
      <c r="C37" s="1" t="str">
        <f t="shared" si="0"/>
        <v>940101</v>
      </c>
      <c r="D37" s="1" t="str">
        <f t="shared" si="1"/>
        <v>94</v>
      </c>
      <c r="E37" s="1" t="str">
        <f t="shared" si="16"/>
        <v>01</v>
      </c>
      <c r="F37" s="1" t="str">
        <f t="shared" si="17"/>
        <v>01</v>
      </c>
      <c r="G37" s="3">
        <f t="shared" si="18"/>
        <v>34335</v>
      </c>
      <c r="H37" s="3">
        <f t="shared" ca="1" si="5"/>
        <v>45628</v>
      </c>
      <c r="I37" s="4">
        <f t="shared" ca="1" si="19"/>
        <v>11293</v>
      </c>
      <c r="J37" s="5">
        <f t="shared" ca="1" si="7"/>
        <v>30.93972602739726</v>
      </c>
      <c r="K37" s="5">
        <f t="shared" ca="1" si="8"/>
        <v>30</v>
      </c>
      <c r="L37" s="5">
        <f t="shared" ca="1" si="20"/>
        <v>31</v>
      </c>
      <c r="M37" s="6" t="str">
        <f ca="1">VLOOKUP(L37, 기준!$A$1:$C$15,3)</f>
        <v>30대</v>
      </c>
      <c r="N37" s="1" t="str">
        <f t="shared" si="10"/>
        <v>1</v>
      </c>
      <c r="O37" s="13">
        <v>20060321</v>
      </c>
      <c r="P37" s="1" t="str">
        <f t="shared" si="11"/>
        <v>2006</v>
      </c>
      <c r="Q37" s="1" t="str">
        <f t="shared" si="12"/>
        <v>03</v>
      </c>
      <c r="R37" s="1" t="str">
        <f t="shared" si="13"/>
        <v>21</v>
      </c>
      <c r="S37" s="3">
        <f t="shared" si="14"/>
        <v>38797</v>
      </c>
      <c r="T37" s="1">
        <f t="shared" ca="1" si="15"/>
        <v>6831</v>
      </c>
    </row>
    <row r="38" spans="1:20" x14ac:dyDescent="0.4">
      <c r="A38" s="1" t="s">
        <v>55</v>
      </c>
      <c r="B38" s="1" t="s">
        <v>466</v>
      </c>
      <c r="C38" s="1" t="str">
        <f t="shared" si="0"/>
        <v>911111</v>
      </c>
      <c r="D38" s="1" t="str">
        <f t="shared" si="1"/>
        <v>91</v>
      </c>
      <c r="E38" s="1" t="str">
        <f t="shared" si="16"/>
        <v>11</v>
      </c>
      <c r="F38" s="1" t="str">
        <f t="shared" si="17"/>
        <v>11</v>
      </c>
      <c r="G38" s="3">
        <f t="shared" si="18"/>
        <v>33553</v>
      </c>
      <c r="H38" s="3">
        <f t="shared" ca="1" si="5"/>
        <v>45628</v>
      </c>
      <c r="I38" s="4">
        <f t="shared" ca="1" si="19"/>
        <v>12075</v>
      </c>
      <c r="J38" s="5">
        <f t="shared" ca="1" si="7"/>
        <v>33.082191780821915</v>
      </c>
      <c r="K38" s="5">
        <f t="shared" ca="1" si="8"/>
        <v>33</v>
      </c>
      <c r="L38" s="5">
        <f t="shared" ca="1" si="20"/>
        <v>34</v>
      </c>
      <c r="M38" s="6" t="str">
        <f ca="1">VLOOKUP(L38, 기준!$A$1:$C$15,3)</f>
        <v>30대</v>
      </c>
      <c r="N38" s="1" t="str">
        <f t="shared" si="10"/>
        <v>2</v>
      </c>
      <c r="O38" s="13">
        <v>20060321</v>
      </c>
      <c r="P38" s="1" t="str">
        <f t="shared" si="11"/>
        <v>2006</v>
      </c>
      <c r="Q38" s="1" t="str">
        <f t="shared" si="12"/>
        <v>03</v>
      </c>
      <c r="R38" s="1" t="str">
        <f t="shared" si="13"/>
        <v>21</v>
      </c>
      <c r="S38" s="3">
        <f t="shared" si="14"/>
        <v>38797</v>
      </c>
      <c r="T38" s="1">
        <f t="shared" ca="1" si="15"/>
        <v>6831</v>
      </c>
    </row>
    <row r="39" spans="1:20" x14ac:dyDescent="0.4">
      <c r="A39" s="1" t="s">
        <v>56</v>
      </c>
      <c r="B39" s="2" t="s">
        <v>447</v>
      </c>
      <c r="C39" s="1" t="str">
        <f t="shared" si="0"/>
        <v>691211</v>
      </c>
      <c r="D39" s="1" t="str">
        <f t="shared" si="1"/>
        <v>69</v>
      </c>
      <c r="E39" s="1" t="str">
        <f t="shared" si="16"/>
        <v>12</v>
      </c>
      <c r="F39" s="1" t="str">
        <f t="shared" si="17"/>
        <v>11</v>
      </c>
      <c r="G39" s="3">
        <f t="shared" si="18"/>
        <v>25548</v>
      </c>
      <c r="H39" s="3">
        <f t="shared" ca="1" si="5"/>
        <v>45628</v>
      </c>
      <c r="I39" s="4">
        <f t="shared" ca="1" si="19"/>
        <v>20080</v>
      </c>
      <c r="J39" s="5">
        <f t="shared" ca="1" si="7"/>
        <v>55.013698630136986</v>
      </c>
      <c r="K39" s="5">
        <f t="shared" ca="1" si="8"/>
        <v>55</v>
      </c>
      <c r="L39" s="5">
        <f t="shared" ca="1" si="20"/>
        <v>56</v>
      </c>
      <c r="M39" s="6" t="str">
        <f ca="1">VLOOKUP(L39, 기준!$A$1:$C$15,3)</f>
        <v>50대</v>
      </c>
      <c r="N39" s="1" t="str">
        <f t="shared" si="10"/>
        <v>1</v>
      </c>
      <c r="O39" s="13">
        <v>20060321</v>
      </c>
      <c r="P39" s="1" t="str">
        <f t="shared" si="11"/>
        <v>2006</v>
      </c>
      <c r="Q39" s="1" t="str">
        <f t="shared" si="12"/>
        <v>03</v>
      </c>
      <c r="R39" s="1" t="str">
        <f t="shared" si="13"/>
        <v>21</v>
      </c>
      <c r="S39" s="3">
        <f t="shared" si="14"/>
        <v>38797</v>
      </c>
      <c r="T39" s="1">
        <f t="shared" ca="1" si="15"/>
        <v>6831</v>
      </c>
    </row>
    <row r="40" spans="1:20" x14ac:dyDescent="0.4">
      <c r="A40" s="1" t="s">
        <v>57</v>
      </c>
      <c r="B40" s="1" t="s">
        <v>466</v>
      </c>
      <c r="C40" s="1" t="str">
        <f t="shared" si="0"/>
        <v>911111</v>
      </c>
      <c r="D40" s="1" t="str">
        <f t="shared" si="1"/>
        <v>91</v>
      </c>
      <c r="E40" s="1" t="str">
        <f t="shared" si="16"/>
        <v>11</v>
      </c>
      <c r="F40" s="1" t="str">
        <f t="shared" si="17"/>
        <v>11</v>
      </c>
      <c r="G40" s="3">
        <f t="shared" si="18"/>
        <v>33553</v>
      </c>
      <c r="H40" s="3">
        <f t="shared" ca="1" si="5"/>
        <v>45628</v>
      </c>
      <c r="I40" s="4">
        <f t="shared" ca="1" si="19"/>
        <v>12075</v>
      </c>
      <c r="J40" s="5">
        <f t="shared" ca="1" si="7"/>
        <v>33.082191780821915</v>
      </c>
      <c r="K40" s="5">
        <f t="shared" ca="1" si="8"/>
        <v>33</v>
      </c>
      <c r="L40" s="5">
        <f t="shared" ca="1" si="20"/>
        <v>34</v>
      </c>
      <c r="M40" s="6" t="str">
        <f ca="1">VLOOKUP(L40, 기준!$A$1:$C$15,3)</f>
        <v>30대</v>
      </c>
      <c r="N40" s="1" t="str">
        <f t="shared" si="10"/>
        <v>2</v>
      </c>
      <c r="O40" s="13">
        <v>20060321</v>
      </c>
      <c r="P40" s="1" t="str">
        <f t="shared" si="11"/>
        <v>2006</v>
      </c>
      <c r="Q40" s="1" t="str">
        <f t="shared" si="12"/>
        <v>03</v>
      </c>
      <c r="R40" s="1" t="str">
        <f t="shared" si="13"/>
        <v>21</v>
      </c>
      <c r="S40" s="3">
        <f t="shared" si="14"/>
        <v>38797</v>
      </c>
      <c r="T40" s="1">
        <f t="shared" ca="1" si="15"/>
        <v>6831</v>
      </c>
    </row>
    <row r="41" spans="1:20" x14ac:dyDescent="0.4">
      <c r="A41" s="1" t="s">
        <v>58</v>
      </c>
      <c r="B41" s="2" t="s">
        <v>447</v>
      </c>
      <c r="C41" s="1" t="str">
        <f t="shared" si="0"/>
        <v>691211</v>
      </c>
      <c r="D41" s="1" t="str">
        <f t="shared" si="1"/>
        <v>69</v>
      </c>
      <c r="E41" s="1" t="str">
        <f t="shared" si="16"/>
        <v>12</v>
      </c>
      <c r="F41" s="1" t="str">
        <f t="shared" si="17"/>
        <v>11</v>
      </c>
      <c r="G41" s="3">
        <f t="shared" si="18"/>
        <v>25548</v>
      </c>
      <c r="H41" s="3">
        <f t="shared" ca="1" si="5"/>
        <v>45628</v>
      </c>
      <c r="I41" s="4">
        <f t="shared" ca="1" si="19"/>
        <v>20080</v>
      </c>
      <c r="J41" s="5">
        <f t="shared" ca="1" si="7"/>
        <v>55.013698630136986</v>
      </c>
      <c r="K41" s="5">
        <f t="shared" ca="1" si="8"/>
        <v>55</v>
      </c>
      <c r="L41" s="5">
        <f t="shared" ca="1" si="20"/>
        <v>56</v>
      </c>
      <c r="M41" s="6" t="str">
        <f ca="1">VLOOKUP(L41, 기준!$A$1:$C$15,3)</f>
        <v>50대</v>
      </c>
      <c r="N41" s="1" t="str">
        <f t="shared" si="10"/>
        <v>1</v>
      </c>
      <c r="O41" s="13">
        <v>20060321</v>
      </c>
      <c r="P41" s="1" t="str">
        <f t="shared" si="11"/>
        <v>2006</v>
      </c>
      <c r="Q41" s="1" t="str">
        <f t="shared" si="12"/>
        <v>03</v>
      </c>
      <c r="R41" s="1" t="str">
        <f t="shared" si="13"/>
        <v>21</v>
      </c>
      <c r="S41" s="3">
        <f t="shared" si="14"/>
        <v>38797</v>
      </c>
      <c r="T41" s="1">
        <f t="shared" ca="1" si="15"/>
        <v>6831</v>
      </c>
    </row>
    <row r="42" spans="1:20" x14ac:dyDescent="0.4">
      <c r="A42" s="1" t="s">
        <v>59</v>
      </c>
      <c r="B42" s="1" t="s">
        <v>432</v>
      </c>
      <c r="C42" s="1" t="str">
        <f t="shared" si="0"/>
        <v>911111</v>
      </c>
      <c r="D42" s="1" t="str">
        <f t="shared" si="1"/>
        <v>91</v>
      </c>
      <c r="E42" s="1" t="str">
        <f t="shared" si="16"/>
        <v>11</v>
      </c>
      <c r="F42" s="1" t="str">
        <f t="shared" si="17"/>
        <v>11</v>
      </c>
      <c r="G42" s="3">
        <f t="shared" si="18"/>
        <v>33553</v>
      </c>
      <c r="H42" s="3">
        <f t="shared" ca="1" si="5"/>
        <v>45628</v>
      </c>
      <c r="I42" s="4">
        <f t="shared" ca="1" si="19"/>
        <v>12075</v>
      </c>
      <c r="J42" s="5">
        <f t="shared" ca="1" si="7"/>
        <v>33.082191780821915</v>
      </c>
      <c r="K42" s="5">
        <f t="shared" ca="1" si="8"/>
        <v>33</v>
      </c>
      <c r="L42" s="5">
        <f t="shared" ca="1" si="20"/>
        <v>34</v>
      </c>
      <c r="M42" s="6" t="str">
        <f ca="1">VLOOKUP(L42, 기준!$A$1:$C$15,3)</f>
        <v>30대</v>
      </c>
      <c r="N42" s="1" t="str">
        <f t="shared" si="10"/>
        <v>1</v>
      </c>
      <c r="O42" s="13">
        <v>20060321</v>
      </c>
      <c r="P42" s="1" t="str">
        <f t="shared" si="11"/>
        <v>2006</v>
      </c>
      <c r="Q42" s="1" t="str">
        <f t="shared" si="12"/>
        <v>03</v>
      </c>
      <c r="R42" s="1" t="str">
        <f t="shared" si="13"/>
        <v>21</v>
      </c>
      <c r="S42" s="3">
        <f t="shared" si="14"/>
        <v>38797</v>
      </c>
      <c r="T42" s="1">
        <f t="shared" ca="1" si="15"/>
        <v>6831</v>
      </c>
    </row>
    <row r="43" spans="1:20" x14ac:dyDescent="0.4">
      <c r="A43" s="1" t="s">
        <v>60</v>
      </c>
      <c r="B43" s="1" t="s">
        <v>438</v>
      </c>
      <c r="C43" s="1" t="str">
        <f t="shared" si="0"/>
        <v>940101</v>
      </c>
      <c r="D43" s="1" t="str">
        <f t="shared" si="1"/>
        <v>94</v>
      </c>
      <c r="E43" s="1" t="str">
        <f t="shared" si="16"/>
        <v>01</v>
      </c>
      <c r="F43" s="1" t="str">
        <f t="shared" si="17"/>
        <v>01</v>
      </c>
      <c r="G43" s="3">
        <f t="shared" si="18"/>
        <v>34335</v>
      </c>
      <c r="H43" s="3">
        <f t="shared" ca="1" si="5"/>
        <v>45628</v>
      </c>
      <c r="I43" s="4">
        <f t="shared" ca="1" si="19"/>
        <v>11293</v>
      </c>
      <c r="J43" s="5">
        <f t="shared" ca="1" si="7"/>
        <v>30.93972602739726</v>
      </c>
      <c r="K43" s="5">
        <f t="shared" ca="1" si="8"/>
        <v>30</v>
      </c>
      <c r="L43" s="5">
        <f t="shared" ca="1" si="20"/>
        <v>31</v>
      </c>
      <c r="M43" s="6" t="str">
        <f ca="1">VLOOKUP(L43, 기준!$A$1:$C$15,3)</f>
        <v>30대</v>
      </c>
      <c r="N43" s="1" t="str">
        <f t="shared" si="10"/>
        <v>1</v>
      </c>
      <c r="O43" s="13">
        <v>20060321</v>
      </c>
      <c r="P43" s="1" t="str">
        <f t="shared" si="11"/>
        <v>2006</v>
      </c>
      <c r="Q43" s="1" t="str">
        <f t="shared" si="12"/>
        <v>03</v>
      </c>
      <c r="R43" s="1" t="str">
        <f t="shared" si="13"/>
        <v>21</v>
      </c>
      <c r="S43" s="3">
        <f t="shared" si="14"/>
        <v>38797</v>
      </c>
      <c r="T43" s="1">
        <f t="shared" ca="1" si="15"/>
        <v>6831</v>
      </c>
    </row>
    <row r="44" spans="1:20" x14ac:dyDescent="0.4">
      <c r="A44" s="1" t="s">
        <v>61</v>
      </c>
      <c r="B44" s="2" t="s">
        <v>433</v>
      </c>
      <c r="C44" s="1" t="str">
        <f t="shared" si="0"/>
        <v>191211</v>
      </c>
      <c r="D44" s="1" t="str">
        <f t="shared" si="1"/>
        <v>19</v>
      </c>
      <c r="E44" s="1" t="str">
        <f t="shared" si="16"/>
        <v>12</v>
      </c>
      <c r="F44" s="1" t="str">
        <f t="shared" si="17"/>
        <v>11</v>
      </c>
      <c r="G44" s="3">
        <f t="shared" si="18"/>
        <v>7285</v>
      </c>
      <c r="H44" s="3">
        <f t="shared" ca="1" si="5"/>
        <v>45628</v>
      </c>
      <c r="I44" s="4">
        <f t="shared" ca="1" si="19"/>
        <v>38343</v>
      </c>
      <c r="J44" s="5">
        <f t="shared" ca="1" si="7"/>
        <v>105.04931506849314</v>
      </c>
      <c r="K44" s="5">
        <f t="shared" ca="1" si="8"/>
        <v>105</v>
      </c>
      <c r="L44" s="5">
        <f t="shared" ca="1" si="20"/>
        <v>106</v>
      </c>
      <c r="M44" s="6" t="str">
        <f ca="1">VLOOKUP(L44, 기준!$A$1:$C$15,3)</f>
        <v>100대</v>
      </c>
      <c r="N44" s="1" t="str">
        <f t="shared" si="10"/>
        <v>1</v>
      </c>
      <c r="O44" s="13">
        <v>20060321</v>
      </c>
      <c r="P44" s="1" t="str">
        <f t="shared" si="11"/>
        <v>2006</v>
      </c>
      <c r="Q44" s="1" t="str">
        <f t="shared" si="12"/>
        <v>03</v>
      </c>
      <c r="R44" s="1" t="str">
        <f t="shared" si="13"/>
        <v>21</v>
      </c>
      <c r="S44" s="3">
        <f t="shared" si="14"/>
        <v>38797</v>
      </c>
      <c r="T44" s="1">
        <f t="shared" ca="1" si="15"/>
        <v>6831</v>
      </c>
    </row>
    <row r="45" spans="1:20" x14ac:dyDescent="0.4">
      <c r="A45" s="1" t="s">
        <v>62</v>
      </c>
      <c r="B45" s="1" t="s">
        <v>2</v>
      </c>
      <c r="C45" s="1" t="str">
        <f t="shared" si="0"/>
        <v>910101</v>
      </c>
      <c r="D45" s="1" t="str">
        <f t="shared" si="1"/>
        <v>91</v>
      </c>
      <c r="E45" s="1" t="str">
        <f t="shared" si="16"/>
        <v>01</v>
      </c>
      <c r="F45" s="1" t="str">
        <f t="shared" si="17"/>
        <v>01</v>
      </c>
      <c r="G45" s="3">
        <f t="shared" si="18"/>
        <v>33239</v>
      </c>
      <c r="H45" s="3">
        <f t="shared" ca="1" si="5"/>
        <v>45628</v>
      </c>
      <c r="I45" s="4">
        <f t="shared" ca="1" si="19"/>
        <v>12389</v>
      </c>
      <c r="J45" s="5">
        <f t="shared" ca="1" si="7"/>
        <v>33.942465753424656</v>
      </c>
      <c r="K45" s="5">
        <f t="shared" ca="1" si="8"/>
        <v>33</v>
      </c>
      <c r="L45" s="5">
        <f t="shared" ca="1" si="20"/>
        <v>34</v>
      </c>
      <c r="M45" s="6" t="str">
        <f ca="1">VLOOKUP(L45, 기준!$A$1:$C$15,3)</f>
        <v>30대</v>
      </c>
      <c r="N45" s="1" t="str">
        <f t="shared" si="10"/>
        <v>1</v>
      </c>
      <c r="O45" s="13">
        <v>20060406</v>
      </c>
      <c r="P45" s="1" t="str">
        <f t="shared" si="11"/>
        <v>2006</v>
      </c>
      <c r="Q45" s="1" t="str">
        <f t="shared" si="12"/>
        <v>04</v>
      </c>
      <c r="R45" s="1" t="str">
        <f t="shared" si="13"/>
        <v>06</v>
      </c>
      <c r="S45" s="3">
        <f t="shared" si="14"/>
        <v>38813</v>
      </c>
      <c r="T45" s="1">
        <f t="shared" ca="1" si="15"/>
        <v>6815</v>
      </c>
    </row>
    <row r="46" spans="1:20" x14ac:dyDescent="0.4">
      <c r="A46" s="1" t="s">
        <v>63</v>
      </c>
      <c r="B46" s="1" t="s">
        <v>466</v>
      </c>
      <c r="C46" s="1" t="str">
        <f t="shared" si="0"/>
        <v>911111</v>
      </c>
      <c r="D46" s="1" t="str">
        <f t="shared" si="1"/>
        <v>91</v>
      </c>
      <c r="E46" s="1" t="str">
        <f t="shared" si="16"/>
        <v>11</v>
      </c>
      <c r="F46" s="1" t="str">
        <f t="shared" si="17"/>
        <v>11</v>
      </c>
      <c r="G46" s="3">
        <f t="shared" si="18"/>
        <v>33553</v>
      </c>
      <c r="H46" s="3">
        <f t="shared" ca="1" si="5"/>
        <v>45628</v>
      </c>
      <c r="I46" s="4">
        <f t="shared" ca="1" si="19"/>
        <v>12075</v>
      </c>
      <c r="J46" s="5">
        <f t="shared" ca="1" si="7"/>
        <v>33.082191780821915</v>
      </c>
      <c r="K46" s="5">
        <f t="shared" ca="1" si="8"/>
        <v>33</v>
      </c>
      <c r="L46" s="5">
        <f t="shared" ca="1" si="20"/>
        <v>34</v>
      </c>
      <c r="M46" s="6" t="str">
        <f ca="1">VLOOKUP(L46, 기준!$A$1:$C$15,3)</f>
        <v>30대</v>
      </c>
      <c r="N46" s="1" t="str">
        <f t="shared" si="10"/>
        <v>2</v>
      </c>
      <c r="O46" s="13">
        <v>20060406</v>
      </c>
      <c r="P46" s="1" t="str">
        <f t="shared" si="11"/>
        <v>2006</v>
      </c>
      <c r="Q46" s="1" t="str">
        <f t="shared" si="12"/>
        <v>04</v>
      </c>
      <c r="R46" s="1" t="str">
        <f t="shared" si="13"/>
        <v>06</v>
      </c>
      <c r="S46" s="3">
        <f t="shared" si="14"/>
        <v>38813</v>
      </c>
      <c r="T46" s="1">
        <f t="shared" ca="1" si="15"/>
        <v>6815</v>
      </c>
    </row>
    <row r="47" spans="1:20" x14ac:dyDescent="0.4">
      <c r="A47" s="1" t="s">
        <v>64</v>
      </c>
      <c r="B47" s="2" t="s">
        <v>447</v>
      </c>
      <c r="C47" s="1" t="str">
        <f t="shared" si="0"/>
        <v>691211</v>
      </c>
      <c r="D47" s="1" t="str">
        <f t="shared" si="1"/>
        <v>69</v>
      </c>
      <c r="E47" s="1" t="str">
        <f t="shared" si="16"/>
        <v>12</v>
      </c>
      <c r="F47" s="1" t="str">
        <f t="shared" si="17"/>
        <v>11</v>
      </c>
      <c r="G47" s="3">
        <f t="shared" si="18"/>
        <v>25548</v>
      </c>
      <c r="H47" s="3">
        <f t="shared" ca="1" si="5"/>
        <v>45628</v>
      </c>
      <c r="I47" s="4">
        <f t="shared" ca="1" si="19"/>
        <v>20080</v>
      </c>
      <c r="J47" s="5">
        <f t="shared" ca="1" si="7"/>
        <v>55.013698630136986</v>
      </c>
      <c r="K47" s="5">
        <f t="shared" ca="1" si="8"/>
        <v>55</v>
      </c>
      <c r="L47" s="5">
        <f t="shared" ca="1" si="20"/>
        <v>56</v>
      </c>
      <c r="M47" s="6" t="str">
        <f ca="1">VLOOKUP(L47, 기준!$A$1:$C$15,3)</f>
        <v>50대</v>
      </c>
      <c r="N47" s="1" t="str">
        <f t="shared" si="10"/>
        <v>1</v>
      </c>
      <c r="O47" s="13">
        <v>20060406</v>
      </c>
      <c r="P47" s="1" t="str">
        <f t="shared" si="11"/>
        <v>2006</v>
      </c>
      <c r="Q47" s="1" t="str">
        <f t="shared" si="12"/>
        <v>04</v>
      </c>
      <c r="R47" s="1" t="str">
        <f t="shared" si="13"/>
        <v>06</v>
      </c>
      <c r="S47" s="3">
        <f t="shared" si="14"/>
        <v>38813</v>
      </c>
      <c r="T47" s="1">
        <f t="shared" ca="1" si="15"/>
        <v>6815</v>
      </c>
    </row>
    <row r="48" spans="1:20" x14ac:dyDescent="0.4">
      <c r="A48" s="1" t="s">
        <v>65</v>
      </c>
      <c r="B48" s="1" t="s">
        <v>432</v>
      </c>
      <c r="C48" s="1" t="str">
        <f t="shared" si="0"/>
        <v>911111</v>
      </c>
      <c r="D48" s="1" t="str">
        <f t="shared" si="1"/>
        <v>91</v>
      </c>
      <c r="E48" s="1" t="str">
        <f t="shared" si="16"/>
        <v>11</v>
      </c>
      <c r="F48" s="1" t="str">
        <f t="shared" si="17"/>
        <v>11</v>
      </c>
      <c r="G48" s="3">
        <f t="shared" si="18"/>
        <v>33553</v>
      </c>
      <c r="H48" s="3">
        <f t="shared" ca="1" si="5"/>
        <v>45628</v>
      </c>
      <c r="I48" s="4">
        <f t="shared" ca="1" si="19"/>
        <v>12075</v>
      </c>
      <c r="J48" s="5">
        <f t="shared" ca="1" si="7"/>
        <v>33.082191780821915</v>
      </c>
      <c r="K48" s="5">
        <f t="shared" ca="1" si="8"/>
        <v>33</v>
      </c>
      <c r="L48" s="5">
        <f t="shared" ca="1" si="20"/>
        <v>34</v>
      </c>
      <c r="M48" s="6" t="str">
        <f ca="1">VLOOKUP(L48, 기준!$A$1:$C$15,3)</f>
        <v>30대</v>
      </c>
      <c r="N48" s="1" t="str">
        <f t="shared" si="10"/>
        <v>1</v>
      </c>
      <c r="O48" s="13">
        <v>20060406</v>
      </c>
      <c r="P48" s="1" t="str">
        <f t="shared" si="11"/>
        <v>2006</v>
      </c>
      <c r="Q48" s="1" t="str">
        <f t="shared" si="12"/>
        <v>04</v>
      </c>
      <c r="R48" s="1" t="str">
        <f t="shared" si="13"/>
        <v>06</v>
      </c>
      <c r="S48" s="3">
        <f t="shared" si="14"/>
        <v>38813</v>
      </c>
      <c r="T48" s="1">
        <f t="shared" ca="1" si="15"/>
        <v>6815</v>
      </c>
    </row>
    <row r="49" spans="1:20" x14ac:dyDescent="0.4">
      <c r="A49" s="1" t="s">
        <v>66</v>
      </c>
      <c r="B49" s="1" t="s">
        <v>438</v>
      </c>
      <c r="C49" s="1" t="str">
        <f t="shared" si="0"/>
        <v>940101</v>
      </c>
      <c r="D49" s="1" t="str">
        <f t="shared" si="1"/>
        <v>94</v>
      </c>
      <c r="E49" s="1" t="str">
        <f t="shared" si="16"/>
        <v>01</v>
      </c>
      <c r="F49" s="1" t="str">
        <f t="shared" si="17"/>
        <v>01</v>
      </c>
      <c r="G49" s="3">
        <f t="shared" si="18"/>
        <v>34335</v>
      </c>
      <c r="H49" s="3">
        <f t="shared" ca="1" si="5"/>
        <v>45628</v>
      </c>
      <c r="I49" s="4">
        <f t="shared" ca="1" si="19"/>
        <v>11293</v>
      </c>
      <c r="J49" s="5">
        <f t="shared" ca="1" si="7"/>
        <v>30.93972602739726</v>
      </c>
      <c r="K49" s="5">
        <f t="shared" ca="1" si="8"/>
        <v>30</v>
      </c>
      <c r="L49" s="5">
        <f t="shared" ca="1" si="20"/>
        <v>31</v>
      </c>
      <c r="M49" s="6" t="str">
        <f ca="1">VLOOKUP(L49, 기준!$A$1:$C$15,3)</f>
        <v>30대</v>
      </c>
      <c r="N49" s="1" t="str">
        <f t="shared" si="10"/>
        <v>1</v>
      </c>
      <c r="O49" s="13">
        <v>20060406</v>
      </c>
      <c r="P49" s="1" t="str">
        <f t="shared" si="11"/>
        <v>2006</v>
      </c>
      <c r="Q49" s="1" t="str">
        <f t="shared" si="12"/>
        <v>04</v>
      </c>
      <c r="R49" s="1" t="str">
        <f t="shared" si="13"/>
        <v>06</v>
      </c>
      <c r="S49" s="3">
        <f t="shared" si="14"/>
        <v>38813</v>
      </c>
      <c r="T49" s="1">
        <f t="shared" ca="1" si="15"/>
        <v>6815</v>
      </c>
    </row>
    <row r="50" spans="1:20" x14ac:dyDescent="0.4">
      <c r="A50" s="1" t="s">
        <v>67</v>
      </c>
      <c r="B50" s="2" t="s">
        <v>433</v>
      </c>
      <c r="C50" s="1" t="str">
        <f t="shared" si="0"/>
        <v>191211</v>
      </c>
      <c r="D50" s="1" t="str">
        <f t="shared" si="1"/>
        <v>19</v>
      </c>
      <c r="E50" s="1" t="str">
        <f t="shared" si="16"/>
        <v>12</v>
      </c>
      <c r="F50" s="1" t="str">
        <f t="shared" si="17"/>
        <v>11</v>
      </c>
      <c r="G50" s="3">
        <f t="shared" si="18"/>
        <v>7285</v>
      </c>
      <c r="H50" s="3">
        <f t="shared" ca="1" si="5"/>
        <v>45628</v>
      </c>
      <c r="I50" s="4">
        <f t="shared" ca="1" si="19"/>
        <v>38343</v>
      </c>
      <c r="J50" s="5">
        <f t="shared" ca="1" si="7"/>
        <v>105.04931506849314</v>
      </c>
      <c r="K50" s="5">
        <f t="shared" ca="1" si="8"/>
        <v>105</v>
      </c>
      <c r="L50" s="5">
        <f t="shared" ca="1" si="20"/>
        <v>106</v>
      </c>
      <c r="M50" s="6" t="str">
        <f ca="1">VLOOKUP(L50, 기준!$A$1:$C$15,3)</f>
        <v>100대</v>
      </c>
      <c r="N50" s="1" t="str">
        <f t="shared" si="10"/>
        <v>1</v>
      </c>
      <c r="O50" s="13">
        <v>20060406</v>
      </c>
      <c r="P50" s="1" t="str">
        <f t="shared" si="11"/>
        <v>2006</v>
      </c>
      <c r="Q50" s="1" t="str">
        <f t="shared" si="12"/>
        <v>04</v>
      </c>
      <c r="R50" s="1" t="str">
        <f t="shared" si="13"/>
        <v>06</v>
      </c>
      <c r="S50" s="3">
        <f t="shared" si="14"/>
        <v>38813</v>
      </c>
      <c r="T50" s="1">
        <f t="shared" ca="1" si="15"/>
        <v>6815</v>
      </c>
    </row>
    <row r="51" spans="1:20" x14ac:dyDescent="0.4">
      <c r="A51" s="1" t="s">
        <v>68</v>
      </c>
      <c r="B51" s="1" t="s">
        <v>2</v>
      </c>
      <c r="C51" s="1" t="str">
        <f t="shared" si="0"/>
        <v>910101</v>
      </c>
      <c r="D51" s="1" t="str">
        <f t="shared" si="1"/>
        <v>91</v>
      </c>
      <c r="E51" s="1" t="str">
        <f t="shared" si="16"/>
        <v>01</v>
      </c>
      <c r="F51" s="1" t="str">
        <f t="shared" si="17"/>
        <v>01</v>
      </c>
      <c r="G51" s="3">
        <f t="shared" si="18"/>
        <v>33239</v>
      </c>
      <c r="H51" s="3">
        <f t="shared" ca="1" si="5"/>
        <v>45628</v>
      </c>
      <c r="I51" s="4">
        <f t="shared" ca="1" si="19"/>
        <v>12389</v>
      </c>
      <c r="J51" s="5">
        <f t="shared" ca="1" si="7"/>
        <v>33.942465753424656</v>
      </c>
      <c r="K51" s="5">
        <f t="shared" ca="1" si="8"/>
        <v>33</v>
      </c>
      <c r="L51" s="5">
        <f t="shared" ca="1" si="20"/>
        <v>34</v>
      </c>
      <c r="M51" s="6" t="str">
        <f ca="1">VLOOKUP(L51, 기준!$A$1:$C$15,3)</f>
        <v>30대</v>
      </c>
      <c r="N51" s="1" t="str">
        <f t="shared" si="10"/>
        <v>1</v>
      </c>
      <c r="O51" s="13">
        <v>20060406</v>
      </c>
      <c r="P51" s="1" t="str">
        <f t="shared" si="11"/>
        <v>2006</v>
      </c>
      <c r="Q51" s="1" t="str">
        <f t="shared" si="12"/>
        <v>04</v>
      </c>
      <c r="R51" s="1" t="str">
        <f t="shared" si="13"/>
        <v>06</v>
      </c>
      <c r="S51" s="3">
        <f t="shared" si="14"/>
        <v>38813</v>
      </c>
      <c r="T51" s="1">
        <f t="shared" ca="1" si="15"/>
        <v>6815</v>
      </c>
    </row>
    <row r="52" spans="1:20" x14ac:dyDescent="0.4">
      <c r="A52" s="1" t="s">
        <v>69</v>
      </c>
      <c r="B52" s="1" t="s">
        <v>466</v>
      </c>
      <c r="C52" s="1" t="str">
        <f t="shared" si="0"/>
        <v>911111</v>
      </c>
      <c r="D52" s="1" t="str">
        <f t="shared" si="1"/>
        <v>91</v>
      </c>
      <c r="E52" s="1" t="str">
        <f t="shared" si="16"/>
        <v>11</v>
      </c>
      <c r="F52" s="1" t="str">
        <f t="shared" si="17"/>
        <v>11</v>
      </c>
      <c r="G52" s="3">
        <f t="shared" si="18"/>
        <v>33553</v>
      </c>
      <c r="H52" s="3">
        <f t="shared" ca="1" si="5"/>
        <v>45628</v>
      </c>
      <c r="I52" s="4">
        <f t="shared" ca="1" si="19"/>
        <v>12075</v>
      </c>
      <c r="J52" s="5">
        <f t="shared" ca="1" si="7"/>
        <v>33.082191780821915</v>
      </c>
      <c r="K52" s="5">
        <f t="shared" ca="1" si="8"/>
        <v>33</v>
      </c>
      <c r="L52" s="5">
        <f t="shared" ca="1" si="20"/>
        <v>34</v>
      </c>
      <c r="M52" s="6" t="str">
        <f ca="1">VLOOKUP(L52, 기준!$A$1:$C$15,3)</f>
        <v>30대</v>
      </c>
      <c r="N52" s="1" t="str">
        <f t="shared" si="10"/>
        <v>2</v>
      </c>
      <c r="O52" s="13">
        <v>20060406</v>
      </c>
      <c r="P52" s="1" t="str">
        <f t="shared" si="11"/>
        <v>2006</v>
      </c>
      <c r="Q52" s="1" t="str">
        <f t="shared" si="12"/>
        <v>04</v>
      </c>
      <c r="R52" s="1" t="str">
        <f t="shared" si="13"/>
        <v>06</v>
      </c>
      <c r="S52" s="3">
        <f t="shared" si="14"/>
        <v>38813</v>
      </c>
      <c r="T52" s="1">
        <f t="shared" ca="1" si="15"/>
        <v>6815</v>
      </c>
    </row>
    <row r="53" spans="1:20" x14ac:dyDescent="0.4">
      <c r="A53" s="1" t="s">
        <v>70</v>
      </c>
      <c r="B53" s="2" t="s">
        <v>447</v>
      </c>
      <c r="C53" s="1" t="str">
        <f t="shared" si="0"/>
        <v>691211</v>
      </c>
      <c r="D53" s="1" t="str">
        <f t="shared" si="1"/>
        <v>69</v>
      </c>
      <c r="E53" s="1" t="str">
        <f t="shared" si="16"/>
        <v>12</v>
      </c>
      <c r="F53" s="1" t="str">
        <f t="shared" si="17"/>
        <v>11</v>
      </c>
      <c r="G53" s="3">
        <f t="shared" si="18"/>
        <v>25548</v>
      </c>
      <c r="H53" s="3">
        <f t="shared" ca="1" si="5"/>
        <v>45628</v>
      </c>
      <c r="I53" s="4">
        <f t="shared" ca="1" si="19"/>
        <v>20080</v>
      </c>
      <c r="J53" s="5">
        <f t="shared" ca="1" si="7"/>
        <v>55.013698630136986</v>
      </c>
      <c r="K53" s="5">
        <f t="shared" ca="1" si="8"/>
        <v>55</v>
      </c>
      <c r="L53" s="5">
        <f t="shared" ca="1" si="20"/>
        <v>56</v>
      </c>
      <c r="M53" s="6" t="str">
        <f ca="1">VLOOKUP(L53, 기준!$A$1:$C$15,3)</f>
        <v>50대</v>
      </c>
      <c r="N53" s="1" t="str">
        <f t="shared" si="10"/>
        <v>1</v>
      </c>
      <c r="O53" s="13">
        <v>20060406</v>
      </c>
      <c r="P53" s="1" t="str">
        <f t="shared" si="11"/>
        <v>2006</v>
      </c>
      <c r="Q53" s="1" t="str">
        <f t="shared" si="12"/>
        <v>04</v>
      </c>
      <c r="R53" s="1" t="str">
        <f t="shared" si="13"/>
        <v>06</v>
      </c>
      <c r="S53" s="3">
        <f t="shared" si="14"/>
        <v>38813</v>
      </c>
      <c r="T53" s="1">
        <f t="shared" ca="1" si="15"/>
        <v>6815</v>
      </c>
    </row>
    <row r="54" spans="1:20" x14ac:dyDescent="0.4">
      <c r="A54" s="1" t="s">
        <v>71</v>
      </c>
      <c r="B54" s="1" t="s">
        <v>432</v>
      </c>
      <c r="C54" s="1" t="str">
        <f t="shared" si="0"/>
        <v>911111</v>
      </c>
      <c r="D54" s="1" t="str">
        <f t="shared" si="1"/>
        <v>91</v>
      </c>
      <c r="E54" s="1" t="str">
        <f t="shared" si="16"/>
        <v>11</v>
      </c>
      <c r="F54" s="1" t="str">
        <f t="shared" si="17"/>
        <v>11</v>
      </c>
      <c r="G54" s="3">
        <f t="shared" si="18"/>
        <v>33553</v>
      </c>
      <c r="H54" s="3">
        <f t="shared" ca="1" si="5"/>
        <v>45628</v>
      </c>
      <c r="I54" s="4">
        <f t="shared" ca="1" si="19"/>
        <v>12075</v>
      </c>
      <c r="J54" s="5">
        <f t="shared" ca="1" si="7"/>
        <v>33.082191780821915</v>
      </c>
      <c r="K54" s="5">
        <f t="shared" ca="1" si="8"/>
        <v>33</v>
      </c>
      <c r="L54" s="5">
        <f t="shared" ca="1" si="20"/>
        <v>34</v>
      </c>
      <c r="M54" s="6" t="str">
        <f ca="1">VLOOKUP(L54, 기준!$A$1:$C$15,3)</f>
        <v>30대</v>
      </c>
      <c r="N54" s="1" t="str">
        <f t="shared" si="10"/>
        <v>1</v>
      </c>
      <c r="O54" s="13">
        <v>20060406</v>
      </c>
      <c r="P54" s="1" t="str">
        <f t="shared" si="11"/>
        <v>2006</v>
      </c>
      <c r="Q54" s="1" t="str">
        <f t="shared" si="12"/>
        <v>04</v>
      </c>
      <c r="R54" s="1" t="str">
        <f t="shared" si="13"/>
        <v>06</v>
      </c>
      <c r="S54" s="3">
        <f t="shared" si="14"/>
        <v>38813</v>
      </c>
      <c r="T54" s="1">
        <f t="shared" ca="1" si="15"/>
        <v>6815</v>
      </c>
    </row>
    <row r="55" spans="1:20" x14ac:dyDescent="0.4">
      <c r="A55" s="1" t="s">
        <v>72</v>
      </c>
      <c r="B55" s="1" t="s">
        <v>438</v>
      </c>
      <c r="C55" s="1" t="str">
        <f t="shared" si="0"/>
        <v>940101</v>
      </c>
      <c r="D55" s="1" t="str">
        <f t="shared" si="1"/>
        <v>94</v>
      </c>
      <c r="E55" s="1" t="str">
        <f t="shared" si="16"/>
        <v>01</v>
      </c>
      <c r="F55" s="1" t="str">
        <f t="shared" si="17"/>
        <v>01</v>
      </c>
      <c r="G55" s="3">
        <f t="shared" si="18"/>
        <v>34335</v>
      </c>
      <c r="H55" s="3">
        <f t="shared" ca="1" si="5"/>
        <v>45628</v>
      </c>
      <c r="I55" s="4">
        <f t="shared" ca="1" si="19"/>
        <v>11293</v>
      </c>
      <c r="J55" s="5">
        <f t="shared" ca="1" si="7"/>
        <v>30.93972602739726</v>
      </c>
      <c r="K55" s="5">
        <f t="shared" ca="1" si="8"/>
        <v>30</v>
      </c>
      <c r="L55" s="5">
        <f t="shared" ca="1" si="20"/>
        <v>31</v>
      </c>
      <c r="M55" s="6" t="str">
        <f ca="1">VLOOKUP(L55, 기준!$A$1:$C$15,3)</f>
        <v>30대</v>
      </c>
      <c r="N55" s="1" t="str">
        <f t="shared" si="10"/>
        <v>1</v>
      </c>
      <c r="O55" s="13">
        <v>20060406</v>
      </c>
      <c r="P55" s="1" t="str">
        <f t="shared" si="11"/>
        <v>2006</v>
      </c>
      <c r="Q55" s="1" t="str">
        <f t="shared" si="12"/>
        <v>04</v>
      </c>
      <c r="R55" s="1" t="str">
        <f t="shared" si="13"/>
        <v>06</v>
      </c>
      <c r="S55" s="3">
        <f t="shared" si="14"/>
        <v>38813</v>
      </c>
      <c r="T55" s="1">
        <f t="shared" ca="1" si="15"/>
        <v>6815</v>
      </c>
    </row>
    <row r="56" spans="1:20" x14ac:dyDescent="0.4">
      <c r="A56" s="1" t="s">
        <v>73</v>
      </c>
      <c r="B56" s="2" t="s">
        <v>433</v>
      </c>
      <c r="C56" s="1" t="str">
        <f t="shared" si="0"/>
        <v>191211</v>
      </c>
      <c r="D56" s="1" t="str">
        <f t="shared" si="1"/>
        <v>19</v>
      </c>
      <c r="E56" s="1" t="str">
        <f t="shared" si="16"/>
        <v>12</v>
      </c>
      <c r="F56" s="1" t="str">
        <f t="shared" si="17"/>
        <v>11</v>
      </c>
      <c r="G56" s="3">
        <f t="shared" si="18"/>
        <v>7285</v>
      </c>
      <c r="H56" s="3">
        <f t="shared" ca="1" si="5"/>
        <v>45628</v>
      </c>
      <c r="I56" s="4">
        <f t="shared" ca="1" si="19"/>
        <v>38343</v>
      </c>
      <c r="J56" s="5">
        <f t="shared" ca="1" si="7"/>
        <v>105.04931506849314</v>
      </c>
      <c r="K56" s="5">
        <f t="shared" ca="1" si="8"/>
        <v>105</v>
      </c>
      <c r="L56" s="5">
        <f t="shared" ca="1" si="20"/>
        <v>106</v>
      </c>
      <c r="M56" s="6" t="str">
        <f ca="1">VLOOKUP(L56, 기준!$A$1:$C$15,3)</f>
        <v>100대</v>
      </c>
      <c r="N56" s="1" t="str">
        <f t="shared" si="10"/>
        <v>1</v>
      </c>
      <c r="O56" s="13">
        <v>20060406</v>
      </c>
      <c r="P56" s="1" t="str">
        <f t="shared" si="11"/>
        <v>2006</v>
      </c>
      <c r="Q56" s="1" t="str">
        <f t="shared" si="12"/>
        <v>04</v>
      </c>
      <c r="R56" s="1" t="str">
        <f t="shared" si="13"/>
        <v>06</v>
      </c>
      <c r="S56" s="3">
        <f t="shared" si="14"/>
        <v>38813</v>
      </c>
      <c r="T56" s="1">
        <f t="shared" ca="1" si="15"/>
        <v>6815</v>
      </c>
    </row>
    <row r="57" spans="1:20" x14ac:dyDescent="0.4">
      <c r="A57" s="1" t="s">
        <v>74</v>
      </c>
      <c r="B57" s="1" t="s">
        <v>466</v>
      </c>
      <c r="C57" s="1" t="str">
        <f t="shared" si="0"/>
        <v>911111</v>
      </c>
      <c r="D57" s="1" t="str">
        <f t="shared" si="1"/>
        <v>91</v>
      </c>
      <c r="E57" s="1" t="str">
        <f t="shared" si="16"/>
        <v>11</v>
      </c>
      <c r="F57" s="1" t="str">
        <f t="shared" si="17"/>
        <v>11</v>
      </c>
      <c r="G57" s="3">
        <f t="shared" si="18"/>
        <v>33553</v>
      </c>
      <c r="H57" s="3">
        <f t="shared" ca="1" si="5"/>
        <v>45628</v>
      </c>
      <c r="I57" s="4">
        <f t="shared" ca="1" si="19"/>
        <v>12075</v>
      </c>
      <c r="J57" s="5">
        <f t="shared" ca="1" si="7"/>
        <v>33.082191780821915</v>
      </c>
      <c r="K57" s="5">
        <f t="shared" ca="1" si="8"/>
        <v>33</v>
      </c>
      <c r="L57" s="5">
        <f t="shared" ca="1" si="20"/>
        <v>34</v>
      </c>
      <c r="M57" s="6" t="str">
        <f ca="1">VLOOKUP(L57, 기준!$A$1:$C$15,3)</f>
        <v>30대</v>
      </c>
      <c r="N57" s="1" t="str">
        <f t="shared" si="10"/>
        <v>2</v>
      </c>
      <c r="O57" s="13">
        <v>20060406</v>
      </c>
      <c r="P57" s="1" t="str">
        <f t="shared" si="11"/>
        <v>2006</v>
      </c>
      <c r="Q57" s="1" t="str">
        <f t="shared" si="12"/>
        <v>04</v>
      </c>
      <c r="R57" s="1" t="str">
        <f t="shared" si="13"/>
        <v>06</v>
      </c>
      <c r="S57" s="3">
        <f t="shared" si="14"/>
        <v>38813</v>
      </c>
      <c r="T57" s="1">
        <f t="shared" ca="1" si="15"/>
        <v>6815</v>
      </c>
    </row>
    <row r="58" spans="1:20" x14ac:dyDescent="0.4">
      <c r="A58" s="1" t="s">
        <v>75</v>
      </c>
      <c r="B58" s="2" t="s">
        <v>447</v>
      </c>
      <c r="C58" s="1" t="str">
        <f t="shared" si="0"/>
        <v>691211</v>
      </c>
      <c r="D58" s="1" t="str">
        <f t="shared" si="1"/>
        <v>69</v>
      </c>
      <c r="E58" s="1" t="str">
        <f t="shared" si="16"/>
        <v>12</v>
      </c>
      <c r="F58" s="1" t="str">
        <f t="shared" si="17"/>
        <v>11</v>
      </c>
      <c r="G58" s="3">
        <f t="shared" si="18"/>
        <v>25548</v>
      </c>
      <c r="H58" s="3">
        <f t="shared" ca="1" si="5"/>
        <v>45628</v>
      </c>
      <c r="I58" s="4">
        <f t="shared" ca="1" si="19"/>
        <v>20080</v>
      </c>
      <c r="J58" s="5">
        <f t="shared" ca="1" si="7"/>
        <v>55.013698630136986</v>
      </c>
      <c r="K58" s="5">
        <f t="shared" ca="1" si="8"/>
        <v>55</v>
      </c>
      <c r="L58" s="5">
        <f t="shared" ca="1" si="20"/>
        <v>56</v>
      </c>
      <c r="M58" s="6" t="str">
        <f ca="1">VLOOKUP(L58, 기준!$A$1:$C$15,3)</f>
        <v>50대</v>
      </c>
      <c r="N58" s="1" t="str">
        <f t="shared" si="10"/>
        <v>1</v>
      </c>
      <c r="O58" s="13">
        <v>20060406</v>
      </c>
      <c r="P58" s="1" t="str">
        <f t="shared" si="11"/>
        <v>2006</v>
      </c>
      <c r="Q58" s="1" t="str">
        <f t="shared" si="12"/>
        <v>04</v>
      </c>
      <c r="R58" s="1" t="str">
        <f t="shared" si="13"/>
        <v>06</v>
      </c>
      <c r="S58" s="3">
        <f t="shared" si="14"/>
        <v>38813</v>
      </c>
      <c r="T58" s="1">
        <f t="shared" ca="1" si="15"/>
        <v>6815</v>
      </c>
    </row>
    <row r="59" spans="1:20" x14ac:dyDescent="0.4">
      <c r="A59" s="1" t="s">
        <v>76</v>
      </c>
      <c r="B59" s="1" t="s">
        <v>439</v>
      </c>
      <c r="C59" s="1" t="str">
        <f t="shared" si="0"/>
        <v>900111</v>
      </c>
      <c r="D59" s="1" t="str">
        <f t="shared" si="1"/>
        <v>90</v>
      </c>
      <c r="E59" s="1" t="str">
        <f t="shared" si="16"/>
        <v>01</v>
      </c>
      <c r="F59" s="1" t="str">
        <f t="shared" si="17"/>
        <v>11</v>
      </c>
      <c r="G59" s="3">
        <f t="shared" si="18"/>
        <v>32884</v>
      </c>
      <c r="H59" s="3">
        <f t="shared" ca="1" si="5"/>
        <v>45628</v>
      </c>
      <c r="I59" s="4">
        <f t="shared" ca="1" si="19"/>
        <v>12744</v>
      </c>
      <c r="J59" s="5">
        <f t="shared" ca="1" si="7"/>
        <v>34.915068493150685</v>
      </c>
      <c r="K59" s="5">
        <f t="shared" ca="1" si="8"/>
        <v>34</v>
      </c>
      <c r="L59" s="5">
        <f t="shared" ca="1" si="20"/>
        <v>35</v>
      </c>
      <c r="M59" s="6" t="str">
        <f ca="1">VLOOKUP(L59, 기준!$A$1:$C$15,3)</f>
        <v>30대</v>
      </c>
      <c r="N59" s="1" t="str">
        <f t="shared" si="10"/>
        <v>1</v>
      </c>
      <c r="O59" s="13">
        <v>20060406</v>
      </c>
      <c r="P59" s="1" t="str">
        <f t="shared" si="11"/>
        <v>2006</v>
      </c>
      <c r="Q59" s="1" t="str">
        <f t="shared" si="12"/>
        <v>04</v>
      </c>
      <c r="R59" s="1" t="str">
        <f t="shared" si="13"/>
        <v>06</v>
      </c>
      <c r="S59" s="3">
        <f t="shared" si="14"/>
        <v>38813</v>
      </c>
      <c r="T59" s="1">
        <f t="shared" ca="1" si="15"/>
        <v>6815</v>
      </c>
    </row>
    <row r="60" spans="1:20" x14ac:dyDescent="0.4">
      <c r="A60" s="1" t="s">
        <v>77</v>
      </c>
      <c r="B60" s="1" t="s">
        <v>432</v>
      </c>
      <c r="C60" s="1" t="str">
        <f t="shared" si="0"/>
        <v>911111</v>
      </c>
      <c r="D60" s="1" t="str">
        <f t="shared" si="1"/>
        <v>91</v>
      </c>
      <c r="E60" s="1" t="str">
        <f t="shared" si="16"/>
        <v>11</v>
      </c>
      <c r="F60" s="1" t="str">
        <f t="shared" si="17"/>
        <v>11</v>
      </c>
      <c r="G60" s="3">
        <f t="shared" si="18"/>
        <v>33553</v>
      </c>
      <c r="H60" s="3">
        <f t="shared" ca="1" si="5"/>
        <v>45628</v>
      </c>
      <c r="I60" s="4">
        <f t="shared" ca="1" si="19"/>
        <v>12075</v>
      </c>
      <c r="J60" s="5">
        <f t="shared" ca="1" si="7"/>
        <v>33.082191780821915</v>
      </c>
      <c r="K60" s="5">
        <f t="shared" ca="1" si="8"/>
        <v>33</v>
      </c>
      <c r="L60" s="5">
        <f t="shared" ca="1" si="20"/>
        <v>34</v>
      </c>
      <c r="M60" s="6" t="str">
        <f ca="1">VLOOKUP(L60, 기준!$A$1:$C$15,3)</f>
        <v>30대</v>
      </c>
      <c r="N60" s="1" t="str">
        <f t="shared" si="10"/>
        <v>1</v>
      </c>
      <c r="O60" s="13">
        <v>20060411</v>
      </c>
      <c r="P60" s="1" t="str">
        <f t="shared" si="11"/>
        <v>2006</v>
      </c>
      <c r="Q60" s="1" t="str">
        <f t="shared" si="12"/>
        <v>04</v>
      </c>
      <c r="R60" s="1" t="str">
        <f t="shared" si="13"/>
        <v>11</v>
      </c>
      <c r="S60" s="3">
        <f t="shared" si="14"/>
        <v>38818</v>
      </c>
      <c r="T60" s="1">
        <f t="shared" ca="1" si="15"/>
        <v>6810</v>
      </c>
    </row>
    <row r="61" spans="1:20" x14ac:dyDescent="0.4">
      <c r="A61" s="1" t="s">
        <v>78</v>
      </c>
      <c r="B61" s="1" t="s">
        <v>438</v>
      </c>
      <c r="C61" s="1" t="str">
        <f t="shared" si="0"/>
        <v>940101</v>
      </c>
      <c r="D61" s="1" t="str">
        <f t="shared" si="1"/>
        <v>94</v>
      </c>
      <c r="E61" s="1" t="str">
        <f t="shared" si="16"/>
        <v>01</v>
      </c>
      <c r="F61" s="1" t="str">
        <f t="shared" si="17"/>
        <v>01</v>
      </c>
      <c r="G61" s="3">
        <f t="shared" si="18"/>
        <v>34335</v>
      </c>
      <c r="H61" s="3">
        <f t="shared" ca="1" si="5"/>
        <v>45628</v>
      </c>
      <c r="I61" s="4">
        <f t="shared" ca="1" si="19"/>
        <v>11293</v>
      </c>
      <c r="J61" s="5">
        <f t="shared" ca="1" si="7"/>
        <v>30.93972602739726</v>
      </c>
      <c r="K61" s="5">
        <f t="shared" ca="1" si="8"/>
        <v>30</v>
      </c>
      <c r="L61" s="5">
        <f t="shared" ca="1" si="20"/>
        <v>31</v>
      </c>
      <c r="M61" s="6" t="str">
        <f ca="1">VLOOKUP(L61, 기준!$A$1:$C$15,3)</f>
        <v>30대</v>
      </c>
      <c r="N61" s="1" t="str">
        <f t="shared" si="10"/>
        <v>1</v>
      </c>
      <c r="O61" s="13">
        <v>20060411</v>
      </c>
      <c r="P61" s="1" t="str">
        <f t="shared" si="11"/>
        <v>2006</v>
      </c>
      <c r="Q61" s="1" t="str">
        <f t="shared" si="12"/>
        <v>04</v>
      </c>
      <c r="R61" s="1" t="str">
        <f t="shared" si="13"/>
        <v>11</v>
      </c>
      <c r="S61" s="3">
        <f t="shared" si="14"/>
        <v>38818</v>
      </c>
      <c r="T61" s="1">
        <f t="shared" ca="1" si="15"/>
        <v>6810</v>
      </c>
    </row>
    <row r="62" spans="1:20" x14ac:dyDescent="0.4">
      <c r="A62" s="1" t="s">
        <v>79</v>
      </c>
      <c r="B62" s="2" t="s">
        <v>433</v>
      </c>
      <c r="C62" s="1" t="str">
        <f t="shared" si="0"/>
        <v>191211</v>
      </c>
      <c r="D62" s="1" t="str">
        <f t="shared" si="1"/>
        <v>19</v>
      </c>
      <c r="E62" s="1" t="str">
        <f t="shared" si="16"/>
        <v>12</v>
      </c>
      <c r="F62" s="1" t="str">
        <f t="shared" si="17"/>
        <v>11</v>
      </c>
      <c r="G62" s="3">
        <f t="shared" si="18"/>
        <v>7285</v>
      </c>
      <c r="H62" s="3">
        <f t="shared" ca="1" si="5"/>
        <v>45628</v>
      </c>
      <c r="I62" s="4">
        <f t="shared" ca="1" si="19"/>
        <v>38343</v>
      </c>
      <c r="J62" s="5">
        <f t="shared" ca="1" si="7"/>
        <v>105.04931506849314</v>
      </c>
      <c r="K62" s="5">
        <f t="shared" ca="1" si="8"/>
        <v>105</v>
      </c>
      <c r="L62" s="5">
        <f t="shared" ca="1" si="20"/>
        <v>106</v>
      </c>
      <c r="M62" s="6" t="str">
        <f ca="1">VLOOKUP(L62, 기준!$A$1:$C$15,3)</f>
        <v>100대</v>
      </c>
      <c r="N62" s="1" t="str">
        <f t="shared" si="10"/>
        <v>1</v>
      </c>
      <c r="O62" s="13">
        <v>20060411</v>
      </c>
      <c r="P62" s="1" t="str">
        <f t="shared" si="11"/>
        <v>2006</v>
      </c>
      <c r="Q62" s="1" t="str">
        <f t="shared" si="12"/>
        <v>04</v>
      </c>
      <c r="R62" s="1" t="str">
        <f t="shared" si="13"/>
        <v>11</v>
      </c>
      <c r="S62" s="3">
        <f t="shared" si="14"/>
        <v>38818</v>
      </c>
      <c r="T62" s="1">
        <f t="shared" ca="1" si="15"/>
        <v>6810</v>
      </c>
    </row>
    <row r="63" spans="1:20" x14ac:dyDescent="0.4">
      <c r="A63" s="1" t="s">
        <v>80</v>
      </c>
      <c r="B63" s="1" t="s">
        <v>466</v>
      </c>
      <c r="C63" s="1" t="str">
        <f t="shared" si="0"/>
        <v>911111</v>
      </c>
      <c r="D63" s="1" t="str">
        <f t="shared" si="1"/>
        <v>91</v>
      </c>
      <c r="E63" s="1" t="str">
        <f t="shared" si="16"/>
        <v>11</v>
      </c>
      <c r="F63" s="1" t="str">
        <f t="shared" si="17"/>
        <v>11</v>
      </c>
      <c r="G63" s="3">
        <f t="shared" si="18"/>
        <v>33553</v>
      </c>
      <c r="H63" s="3">
        <f t="shared" ca="1" si="5"/>
        <v>45628</v>
      </c>
      <c r="I63" s="4">
        <f t="shared" ca="1" si="19"/>
        <v>12075</v>
      </c>
      <c r="J63" s="5">
        <f t="shared" ca="1" si="7"/>
        <v>33.082191780821915</v>
      </c>
      <c r="K63" s="5">
        <f t="shared" ca="1" si="8"/>
        <v>33</v>
      </c>
      <c r="L63" s="5">
        <f t="shared" ca="1" si="20"/>
        <v>34</v>
      </c>
      <c r="M63" s="6" t="str">
        <f ca="1">VLOOKUP(L63, 기준!$A$1:$C$15,3)</f>
        <v>30대</v>
      </c>
      <c r="N63" s="1" t="str">
        <f t="shared" si="10"/>
        <v>2</v>
      </c>
      <c r="O63" s="13">
        <v>20060411</v>
      </c>
      <c r="P63" s="1" t="str">
        <f t="shared" si="11"/>
        <v>2006</v>
      </c>
      <c r="Q63" s="1" t="str">
        <f t="shared" si="12"/>
        <v>04</v>
      </c>
      <c r="R63" s="1" t="str">
        <f t="shared" si="13"/>
        <v>11</v>
      </c>
      <c r="S63" s="3">
        <f t="shared" si="14"/>
        <v>38818</v>
      </c>
      <c r="T63" s="1">
        <f t="shared" ca="1" si="15"/>
        <v>6810</v>
      </c>
    </row>
    <row r="64" spans="1:20" x14ac:dyDescent="0.4">
      <c r="A64" s="1" t="s">
        <v>81</v>
      </c>
      <c r="B64" s="2" t="s">
        <v>447</v>
      </c>
      <c r="C64" s="1" t="str">
        <f t="shared" si="0"/>
        <v>691211</v>
      </c>
      <c r="D64" s="1" t="str">
        <f t="shared" si="1"/>
        <v>69</v>
      </c>
      <c r="E64" s="1" t="str">
        <f t="shared" si="16"/>
        <v>12</v>
      </c>
      <c r="F64" s="1" t="str">
        <f t="shared" si="17"/>
        <v>11</v>
      </c>
      <c r="G64" s="3">
        <f t="shared" si="18"/>
        <v>25548</v>
      </c>
      <c r="H64" s="3">
        <f t="shared" ca="1" si="5"/>
        <v>45628</v>
      </c>
      <c r="I64" s="4">
        <f t="shared" ca="1" si="19"/>
        <v>20080</v>
      </c>
      <c r="J64" s="5">
        <f t="shared" ca="1" si="7"/>
        <v>55.013698630136986</v>
      </c>
      <c r="K64" s="5">
        <f t="shared" ca="1" si="8"/>
        <v>55</v>
      </c>
      <c r="L64" s="5">
        <f t="shared" ca="1" si="20"/>
        <v>56</v>
      </c>
      <c r="M64" s="6" t="str">
        <f ca="1">VLOOKUP(L64, 기준!$A$1:$C$15,3)</f>
        <v>50대</v>
      </c>
      <c r="N64" s="1" t="str">
        <f t="shared" si="10"/>
        <v>1</v>
      </c>
      <c r="O64" s="13">
        <v>20060411</v>
      </c>
      <c r="P64" s="1" t="str">
        <f t="shared" si="11"/>
        <v>2006</v>
      </c>
      <c r="Q64" s="1" t="str">
        <f t="shared" si="12"/>
        <v>04</v>
      </c>
      <c r="R64" s="1" t="str">
        <f t="shared" si="13"/>
        <v>11</v>
      </c>
      <c r="S64" s="3">
        <f t="shared" si="14"/>
        <v>38818</v>
      </c>
      <c r="T64" s="1">
        <f t="shared" ca="1" si="15"/>
        <v>6810</v>
      </c>
    </row>
    <row r="65" spans="1:20" x14ac:dyDescent="0.4">
      <c r="A65" s="1" t="s">
        <v>82</v>
      </c>
      <c r="B65" s="1" t="s">
        <v>439</v>
      </c>
      <c r="C65" s="1" t="str">
        <f t="shared" si="0"/>
        <v>900111</v>
      </c>
      <c r="D65" s="1" t="str">
        <f t="shared" si="1"/>
        <v>90</v>
      </c>
      <c r="E65" s="1" t="str">
        <f t="shared" si="16"/>
        <v>01</v>
      </c>
      <c r="F65" s="1" t="str">
        <f t="shared" si="17"/>
        <v>11</v>
      </c>
      <c r="G65" s="3">
        <f t="shared" si="18"/>
        <v>32884</v>
      </c>
      <c r="H65" s="3">
        <f t="shared" ca="1" si="5"/>
        <v>45628</v>
      </c>
      <c r="I65" s="4">
        <f t="shared" ca="1" si="19"/>
        <v>12744</v>
      </c>
      <c r="J65" s="5">
        <f t="shared" ca="1" si="7"/>
        <v>34.915068493150685</v>
      </c>
      <c r="K65" s="5">
        <f t="shared" ca="1" si="8"/>
        <v>34</v>
      </c>
      <c r="L65" s="5">
        <f t="shared" ca="1" si="20"/>
        <v>35</v>
      </c>
      <c r="M65" s="6" t="str">
        <f ca="1">VLOOKUP(L65, 기준!$A$1:$C$15,3)</f>
        <v>30대</v>
      </c>
      <c r="N65" s="1" t="str">
        <f t="shared" si="10"/>
        <v>1</v>
      </c>
      <c r="O65" s="13">
        <v>20060411</v>
      </c>
      <c r="P65" s="1" t="str">
        <f t="shared" si="11"/>
        <v>2006</v>
      </c>
      <c r="Q65" s="1" t="str">
        <f t="shared" si="12"/>
        <v>04</v>
      </c>
      <c r="R65" s="1" t="str">
        <f t="shared" si="13"/>
        <v>11</v>
      </c>
      <c r="S65" s="3">
        <f t="shared" si="14"/>
        <v>38818</v>
      </c>
      <c r="T65" s="1">
        <f t="shared" ca="1" si="15"/>
        <v>6810</v>
      </c>
    </row>
    <row r="66" spans="1:20" x14ac:dyDescent="0.4">
      <c r="A66" s="1" t="s">
        <v>83</v>
      </c>
      <c r="B66" s="1" t="s">
        <v>432</v>
      </c>
      <c r="C66" s="1" t="str">
        <f t="shared" si="0"/>
        <v>911111</v>
      </c>
      <c r="D66" s="1" t="str">
        <f t="shared" si="1"/>
        <v>91</v>
      </c>
      <c r="E66" s="1" t="str">
        <f t="shared" si="16"/>
        <v>11</v>
      </c>
      <c r="F66" s="1" t="str">
        <f t="shared" si="17"/>
        <v>11</v>
      </c>
      <c r="G66" s="3">
        <f t="shared" si="18"/>
        <v>33553</v>
      </c>
      <c r="H66" s="3">
        <f t="shared" ca="1" si="5"/>
        <v>45628</v>
      </c>
      <c r="I66" s="4">
        <f t="shared" ca="1" si="19"/>
        <v>12075</v>
      </c>
      <c r="J66" s="5">
        <f t="shared" ca="1" si="7"/>
        <v>33.082191780821915</v>
      </c>
      <c r="K66" s="5">
        <f t="shared" ca="1" si="8"/>
        <v>33</v>
      </c>
      <c r="L66" s="5">
        <f t="shared" ca="1" si="20"/>
        <v>34</v>
      </c>
      <c r="M66" s="6" t="str">
        <f ca="1">VLOOKUP(L66, 기준!$A$1:$C$15,3)</f>
        <v>30대</v>
      </c>
      <c r="N66" s="1" t="str">
        <f t="shared" si="10"/>
        <v>1</v>
      </c>
      <c r="O66" s="13">
        <v>20060411</v>
      </c>
      <c r="P66" s="1" t="str">
        <f t="shared" si="11"/>
        <v>2006</v>
      </c>
      <c r="Q66" s="1" t="str">
        <f t="shared" si="12"/>
        <v>04</v>
      </c>
      <c r="R66" s="1" t="str">
        <f t="shared" si="13"/>
        <v>11</v>
      </c>
      <c r="S66" s="3">
        <f t="shared" si="14"/>
        <v>38818</v>
      </c>
      <c r="T66" s="1">
        <f t="shared" ca="1" si="15"/>
        <v>6810</v>
      </c>
    </row>
    <row r="67" spans="1:20" x14ac:dyDescent="0.4">
      <c r="A67" s="1" t="s">
        <v>84</v>
      </c>
      <c r="B67" s="1" t="s">
        <v>438</v>
      </c>
      <c r="C67" s="1" t="str">
        <f t="shared" ref="C67:C130" si="21">LEFT(B67, 6)</f>
        <v>940101</v>
      </c>
      <c r="D67" s="1" t="str">
        <f t="shared" ref="D67:D130" si="22">LEFT(C67, 2)</f>
        <v>94</v>
      </c>
      <c r="E67" s="1" t="str">
        <f t="shared" si="16"/>
        <v>01</v>
      </c>
      <c r="F67" s="1" t="str">
        <f t="shared" si="17"/>
        <v>01</v>
      </c>
      <c r="G67" s="3">
        <f t="shared" si="18"/>
        <v>34335</v>
      </c>
      <c r="H67" s="3">
        <f t="shared" ref="H67:H130" ca="1" si="23">TODAY()</f>
        <v>45628</v>
      </c>
      <c r="I67" s="4">
        <f t="shared" ca="1" si="19"/>
        <v>11293</v>
      </c>
      <c r="J67" s="5">
        <f t="shared" ref="J67:J130" ca="1" si="24">I67/365</f>
        <v>30.93972602739726</v>
      </c>
      <c r="K67" s="5">
        <f t="shared" ref="K67:K130" ca="1" si="25">ROUNDDOWN(J67, 0)</f>
        <v>30</v>
      </c>
      <c r="L67" s="5">
        <f t="shared" ca="1" si="20"/>
        <v>31</v>
      </c>
      <c r="M67" s="6" t="str">
        <f ca="1">VLOOKUP(L67, 기준!$A$1:$C$15,3)</f>
        <v>30대</v>
      </c>
      <c r="N67" s="1" t="str">
        <f t="shared" ref="N67:N130" si="26">MID(B67,8,1)</f>
        <v>1</v>
      </c>
      <c r="O67" s="13">
        <v>20060411</v>
      </c>
      <c r="P67" s="1" t="str">
        <f t="shared" ref="P67:P130" si="27">LEFT(O67,4)</f>
        <v>2006</v>
      </c>
      <c r="Q67" s="1" t="str">
        <f t="shared" ref="Q67:Q130" si="28">MID(O67,5,2)</f>
        <v>04</v>
      </c>
      <c r="R67" s="1" t="str">
        <f t="shared" ref="R67:R130" si="29">MID(O67,7,2)</f>
        <v>11</v>
      </c>
      <c r="S67" s="3">
        <f t="shared" ref="S67:S130" si="30">DATE(P67,Q67,R67)</f>
        <v>38818</v>
      </c>
      <c r="T67" s="1">
        <f t="shared" ref="T67:T130" ca="1" si="31">H67-S67</f>
        <v>6810</v>
      </c>
    </row>
    <row r="68" spans="1:20" x14ac:dyDescent="0.4">
      <c r="A68" s="1" t="s">
        <v>85</v>
      </c>
      <c r="B68" s="2" t="s">
        <v>433</v>
      </c>
      <c r="C68" s="1" t="str">
        <f t="shared" si="21"/>
        <v>191211</v>
      </c>
      <c r="D68" s="1" t="str">
        <f t="shared" si="22"/>
        <v>19</v>
      </c>
      <c r="E68" s="1" t="str">
        <f t="shared" si="16"/>
        <v>12</v>
      </c>
      <c r="F68" s="1" t="str">
        <f t="shared" si="17"/>
        <v>11</v>
      </c>
      <c r="G68" s="3">
        <f t="shared" si="18"/>
        <v>7285</v>
      </c>
      <c r="H68" s="3">
        <f t="shared" ca="1" si="23"/>
        <v>45628</v>
      </c>
      <c r="I68" s="4">
        <f t="shared" ca="1" si="19"/>
        <v>38343</v>
      </c>
      <c r="J68" s="5">
        <f t="shared" ca="1" si="24"/>
        <v>105.04931506849314</v>
      </c>
      <c r="K68" s="5">
        <f t="shared" ca="1" si="25"/>
        <v>105</v>
      </c>
      <c r="L68" s="5">
        <f t="shared" ca="1" si="20"/>
        <v>106</v>
      </c>
      <c r="M68" s="6" t="str">
        <f ca="1">VLOOKUP(L68, 기준!$A$1:$C$15,3)</f>
        <v>100대</v>
      </c>
      <c r="N68" s="1" t="str">
        <f t="shared" si="26"/>
        <v>1</v>
      </c>
      <c r="O68" s="13">
        <v>20060411</v>
      </c>
      <c r="P68" s="1" t="str">
        <f t="shared" si="27"/>
        <v>2006</v>
      </c>
      <c r="Q68" s="1" t="str">
        <f t="shared" si="28"/>
        <v>04</v>
      </c>
      <c r="R68" s="1" t="str">
        <f t="shared" si="29"/>
        <v>11</v>
      </c>
      <c r="S68" s="3">
        <f t="shared" si="30"/>
        <v>38818</v>
      </c>
      <c r="T68" s="1">
        <f t="shared" ca="1" si="31"/>
        <v>6810</v>
      </c>
    </row>
    <row r="69" spans="1:20" x14ac:dyDescent="0.4">
      <c r="A69" s="1" t="s">
        <v>86</v>
      </c>
      <c r="B69" s="1" t="s">
        <v>2</v>
      </c>
      <c r="C69" s="1" t="str">
        <f t="shared" si="21"/>
        <v>910101</v>
      </c>
      <c r="D69" s="1" t="str">
        <f t="shared" si="22"/>
        <v>91</v>
      </c>
      <c r="E69" s="1" t="str">
        <f t="shared" si="16"/>
        <v>01</v>
      </c>
      <c r="F69" s="1" t="str">
        <f t="shared" si="17"/>
        <v>01</v>
      </c>
      <c r="G69" s="3">
        <f t="shared" si="18"/>
        <v>33239</v>
      </c>
      <c r="H69" s="3">
        <f t="shared" ca="1" si="23"/>
        <v>45628</v>
      </c>
      <c r="I69" s="4">
        <f t="shared" ca="1" si="19"/>
        <v>12389</v>
      </c>
      <c r="J69" s="5">
        <f t="shared" ca="1" si="24"/>
        <v>33.942465753424656</v>
      </c>
      <c r="K69" s="5">
        <f t="shared" ca="1" si="25"/>
        <v>33</v>
      </c>
      <c r="L69" s="5">
        <f t="shared" ca="1" si="20"/>
        <v>34</v>
      </c>
      <c r="M69" s="6" t="str">
        <f ca="1">VLOOKUP(L69, 기준!$A$1:$C$15,3)</f>
        <v>30대</v>
      </c>
      <c r="N69" s="1" t="str">
        <f t="shared" si="26"/>
        <v>1</v>
      </c>
      <c r="O69" s="13">
        <v>20060503</v>
      </c>
      <c r="P69" s="1" t="str">
        <f t="shared" si="27"/>
        <v>2006</v>
      </c>
      <c r="Q69" s="1" t="str">
        <f t="shared" si="28"/>
        <v>05</v>
      </c>
      <c r="R69" s="1" t="str">
        <f t="shared" si="29"/>
        <v>03</v>
      </c>
      <c r="S69" s="3">
        <f t="shared" si="30"/>
        <v>38840</v>
      </c>
      <c r="T69" s="1">
        <f t="shared" ca="1" si="31"/>
        <v>6788</v>
      </c>
    </row>
    <row r="70" spans="1:20" x14ac:dyDescent="0.4">
      <c r="A70" s="1" t="s">
        <v>87</v>
      </c>
      <c r="B70" s="1" t="s">
        <v>466</v>
      </c>
      <c r="C70" s="1" t="str">
        <f t="shared" si="21"/>
        <v>911111</v>
      </c>
      <c r="D70" s="1" t="str">
        <f t="shared" si="22"/>
        <v>91</v>
      </c>
      <c r="E70" s="1" t="str">
        <f t="shared" si="16"/>
        <v>11</v>
      </c>
      <c r="F70" s="1" t="str">
        <f t="shared" si="17"/>
        <v>11</v>
      </c>
      <c r="G70" s="3">
        <f t="shared" si="18"/>
        <v>33553</v>
      </c>
      <c r="H70" s="3">
        <f t="shared" ca="1" si="23"/>
        <v>45628</v>
      </c>
      <c r="I70" s="4">
        <f t="shared" ca="1" si="19"/>
        <v>12075</v>
      </c>
      <c r="J70" s="5">
        <f t="shared" ca="1" si="24"/>
        <v>33.082191780821915</v>
      </c>
      <c r="K70" s="5">
        <f t="shared" ca="1" si="25"/>
        <v>33</v>
      </c>
      <c r="L70" s="5">
        <f t="shared" ca="1" si="20"/>
        <v>34</v>
      </c>
      <c r="M70" s="6" t="str">
        <f ca="1">VLOOKUP(L70, 기준!$A$1:$C$15,3)</f>
        <v>30대</v>
      </c>
      <c r="N70" s="1" t="str">
        <f t="shared" si="26"/>
        <v>2</v>
      </c>
      <c r="O70" s="13">
        <v>20060503</v>
      </c>
      <c r="P70" s="1" t="str">
        <f t="shared" si="27"/>
        <v>2006</v>
      </c>
      <c r="Q70" s="1" t="str">
        <f t="shared" si="28"/>
        <v>05</v>
      </c>
      <c r="R70" s="1" t="str">
        <f t="shared" si="29"/>
        <v>03</v>
      </c>
      <c r="S70" s="3">
        <f t="shared" si="30"/>
        <v>38840</v>
      </c>
      <c r="T70" s="1">
        <f t="shared" ca="1" si="31"/>
        <v>6788</v>
      </c>
    </row>
    <row r="71" spans="1:20" x14ac:dyDescent="0.4">
      <c r="A71" s="1" t="s">
        <v>88</v>
      </c>
      <c r="B71" s="2" t="s">
        <v>447</v>
      </c>
      <c r="C71" s="1" t="str">
        <f t="shared" si="21"/>
        <v>691211</v>
      </c>
      <c r="D71" s="1" t="str">
        <f t="shared" si="22"/>
        <v>69</v>
      </c>
      <c r="E71" s="1" t="str">
        <f t="shared" si="16"/>
        <v>12</v>
      </c>
      <c r="F71" s="1" t="str">
        <f t="shared" si="17"/>
        <v>11</v>
      </c>
      <c r="G71" s="3">
        <f t="shared" si="18"/>
        <v>25548</v>
      </c>
      <c r="H71" s="3">
        <f t="shared" ca="1" si="23"/>
        <v>45628</v>
      </c>
      <c r="I71" s="4">
        <f t="shared" ca="1" si="19"/>
        <v>20080</v>
      </c>
      <c r="J71" s="5">
        <f t="shared" ca="1" si="24"/>
        <v>55.013698630136986</v>
      </c>
      <c r="K71" s="5">
        <f t="shared" ca="1" si="25"/>
        <v>55</v>
      </c>
      <c r="L71" s="5">
        <f t="shared" ca="1" si="20"/>
        <v>56</v>
      </c>
      <c r="M71" s="6" t="str">
        <f ca="1">VLOOKUP(L71, 기준!$A$1:$C$15,3)</f>
        <v>50대</v>
      </c>
      <c r="N71" s="1" t="str">
        <f t="shared" si="26"/>
        <v>1</v>
      </c>
      <c r="O71" s="13">
        <v>20060503</v>
      </c>
      <c r="P71" s="1" t="str">
        <f t="shared" si="27"/>
        <v>2006</v>
      </c>
      <c r="Q71" s="1" t="str">
        <f t="shared" si="28"/>
        <v>05</v>
      </c>
      <c r="R71" s="1" t="str">
        <f t="shared" si="29"/>
        <v>03</v>
      </c>
      <c r="S71" s="3">
        <f t="shared" si="30"/>
        <v>38840</v>
      </c>
      <c r="T71" s="1">
        <f t="shared" ca="1" si="31"/>
        <v>6788</v>
      </c>
    </row>
    <row r="72" spans="1:20" x14ac:dyDescent="0.4">
      <c r="A72" s="1" t="s">
        <v>89</v>
      </c>
      <c r="B72" s="1" t="s">
        <v>432</v>
      </c>
      <c r="C72" s="1" t="str">
        <f t="shared" si="21"/>
        <v>911111</v>
      </c>
      <c r="D72" s="1" t="str">
        <f t="shared" si="22"/>
        <v>91</v>
      </c>
      <c r="E72" s="1" t="str">
        <f t="shared" si="16"/>
        <v>11</v>
      </c>
      <c r="F72" s="1" t="str">
        <f t="shared" si="17"/>
        <v>11</v>
      </c>
      <c r="G72" s="3">
        <f t="shared" si="18"/>
        <v>33553</v>
      </c>
      <c r="H72" s="3">
        <f t="shared" ca="1" si="23"/>
        <v>45628</v>
      </c>
      <c r="I72" s="4">
        <f t="shared" ca="1" si="19"/>
        <v>12075</v>
      </c>
      <c r="J72" s="5">
        <f t="shared" ca="1" si="24"/>
        <v>33.082191780821915</v>
      </c>
      <c r="K72" s="5">
        <f t="shared" ca="1" si="25"/>
        <v>33</v>
      </c>
      <c r="L72" s="5">
        <f t="shared" ca="1" si="20"/>
        <v>34</v>
      </c>
      <c r="M72" s="6" t="str">
        <f ca="1">VLOOKUP(L72, 기준!$A$1:$C$15,3)</f>
        <v>30대</v>
      </c>
      <c r="N72" s="1" t="str">
        <f t="shared" si="26"/>
        <v>1</v>
      </c>
      <c r="O72" s="13">
        <v>20060503</v>
      </c>
      <c r="P72" s="1" t="str">
        <f t="shared" si="27"/>
        <v>2006</v>
      </c>
      <c r="Q72" s="1" t="str">
        <f t="shared" si="28"/>
        <v>05</v>
      </c>
      <c r="R72" s="1" t="str">
        <f t="shared" si="29"/>
        <v>03</v>
      </c>
      <c r="S72" s="3">
        <f t="shared" si="30"/>
        <v>38840</v>
      </c>
      <c r="T72" s="1">
        <f t="shared" ca="1" si="31"/>
        <v>6788</v>
      </c>
    </row>
    <row r="73" spans="1:20" x14ac:dyDescent="0.4">
      <c r="A73" s="1" t="s">
        <v>90</v>
      </c>
      <c r="B73" s="1" t="s">
        <v>438</v>
      </c>
      <c r="C73" s="1" t="str">
        <f t="shared" si="21"/>
        <v>940101</v>
      </c>
      <c r="D73" s="1" t="str">
        <f t="shared" si="22"/>
        <v>94</v>
      </c>
      <c r="E73" s="1" t="str">
        <f t="shared" si="16"/>
        <v>01</v>
      </c>
      <c r="F73" s="1" t="str">
        <f t="shared" si="17"/>
        <v>01</v>
      </c>
      <c r="G73" s="3">
        <f t="shared" si="18"/>
        <v>34335</v>
      </c>
      <c r="H73" s="3">
        <f t="shared" ca="1" si="23"/>
        <v>45628</v>
      </c>
      <c r="I73" s="4">
        <f t="shared" ca="1" si="19"/>
        <v>11293</v>
      </c>
      <c r="J73" s="5">
        <f t="shared" ca="1" si="24"/>
        <v>30.93972602739726</v>
      </c>
      <c r="K73" s="5">
        <f t="shared" ca="1" si="25"/>
        <v>30</v>
      </c>
      <c r="L73" s="5">
        <f t="shared" ca="1" si="20"/>
        <v>31</v>
      </c>
      <c r="M73" s="6" t="str">
        <f ca="1">VLOOKUP(L73, 기준!$A$1:$C$15,3)</f>
        <v>30대</v>
      </c>
      <c r="N73" s="1" t="str">
        <f t="shared" si="26"/>
        <v>1</v>
      </c>
      <c r="O73" s="13">
        <v>20060503</v>
      </c>
      <c r="P73" s="1" t="str">
        <f t="shared" si="27"/>
        <v>2006</v>
      </c>
      <c r="Q73" s="1" t="str">
        <f t="shared" si="28"/>
        <v>05</v>
      </c>
      <c r="R73" s="1" t="str">
        <f t="shared" si="29"/>
        <v>03</v>
      </c>
      <c r="S73" s="3">
        <f t="shared" si="30"/>
        <v>38840</v>
      </c>
      <c r="T73" s="1">
        <f t="shared" ca="1" si="31"/>
        <v>6788</v>
      </c>
    </row>
    <row r="74" spans="1:20" x14ac:dyDescent="0.4">
      <c r="A74" s="1" t="s">
        <v>91</v>
      </c>
      <c r="B74" s="2" t="s">
        <v>433</v>
      </c>
      <c r="C74" s="1" t="str">
        <f t="shared" si="21"/>
        <v>191211</v>
      </c>
      <c r="D74" s="1" t="str">
        <f t="shared" si="22"/>
        <v>19</v>
      </c>
      <c r="E74" s="1" t="str">
        <f t="shared" si="16"/>
        <v>12</v>
      </c>
      <c r="F74" s="1" t="str">
        <f t="shared" si="17"/>
        <v>11</v>
      </c>
      <c r="G74" s="3">
        <f t="shared" si="18"/>
        <v>7285</v>
      </c>
      <c r="H74" s="3">
        <f t="shared" ca="1" si="23"/>
        <v>45628</v>
      </c>
      <c r="I74" s="4">
        <f t="shared" ca="1" si="19"/>
        <v>38343</v>
      </c>
      <c r="J74" s="5">
        <f t="shared" ca="1" si="24"/>
        <v>105.04931506849314</v>
      </c>
      <c r="K74" s="5">
        <f t="shared" ca="1" si="25"/>
        <v>105</v>
      </c>
      <c r="L74" s="5">
        <f t="shared" ca="1" si="20"/>
        <v>106</v>
      </c>
      <c r="M74" s="6" t="str">
        <f ca="1">VLOOKUP(L74, 기준!$A$1:$C$15,3)</f>
        <v>100대</v>
      </c>
      <c r="N74" s="1" t="str">
        <f t="shared" si="26"/>
        <v>1</v>
      </c>
      <c r="O74" s="13">
        <v>20060503</v>
      </c>
      <c r="P74" s="1" t="str">
        <f t="shared" si="27"/>
        <v>2006</v>
      </c>
      <c r="Q74" s="1" t="str">
        <f t="shared" si="28"/>
        <v>05</v>
      </c>
      <c r="R74" s="1" t="str">
        <f t="shared" si="29"/>
        <v>03</v>
      </c>
      <c r="S74" s="3">
        <f t="shared" si="30"/>
        <v>38840</v>
      </c>
      <c r="T74" s="1">
        <f t="shared" ca="1" si="31"/>
        <v>6788</v>
      </c>
    </row>
    <row r="75" spans="1:20" x14ac:dyDescent="0.4">
      <c r="A75" s="1" t="s">
        <v>92</v>
      </c>
      <c r="B75" s="1" t="s">
        <v>2</v>
      </c>
      <c r="C75" s="1" t="str">
        <f t="shared" si="21"/>
        <v>910101</v>
      </c>
      <c r="D75" s="1" t="str">
        <f t="shared" si="22"/>
        <v>91</v>
      </c>
      <c r="E75" s="1" t="str">
        <f t="shared" si="16"/>
        <v>01</v>
      </c>
      <c r="F75" s="1" t="str">
        <f t="shared" si="17"/>
        <v>01</v>
      </c>
      <c r="G75" s="3">
        <f t="shared" si="18"/>
        <v>33239</v>
      </c>
      <c r="H75" s="3">
        <f t="shared" ca="1" si="23"/>
        <v>45628</v>
      </c>
      <c r="I75" s="4">
        <f t="shared" ca="1" si="19"/>
        <v>12389</v>
      </c>
      <c r="J75" s="5">
        <f t="shared" ca="1" si="24"/>
        <v>33.942465753424656</v>
      </c>
      <c r="K75" s="5">
        <f t="shared" ca="1" si="25"/>
        <v>33</v>
      </c>
      <c r="L75" s="5">
        <f t="shared" ca="1" si="20"/>
        <v>34</v>
      </c>
      <c r="M75" s="6" t="str">
        <f ca="1">VLOOKUP(L75, 기준!$A$1:$C$15,3)</f>
        <v>30대</v>
      </c>
      <c r="N75" s="1" t="str">
        <f t="shared" si="26"/>
        <v>1</v>
      </c>
      <c r="O75" s="13">
        <v>20060503</v>
      </c>
      <c r="P75" s="1" t="str">
        <f t="shared" si="27"/>
        <v>2006</v>
      </c>
      <c r="Q75" s="1" t="str">
        <f t="shared" si="28"/>
        <v>05</v>
      </c>
      <c r="R75" s="1" t="str">
        <f t="shared" si="29"/>
        <v>03</v>
      </c>
      <c r="S75" s="3">
        <f t="shared" si="30"/>
        <v>38840</v>
      </c>
      <c r="T75" s="1">
        <f t="shared" ca="1" si="31"/>
        <v>6788</v>
      </c>
    </row>
    <row r="76" spans="1:20" x14ac:dyDescent="0.4">
      <c r="A76" s="1" t="s">
        <v>93</v>
      </c>
      <c r="B76" s="1" t="s">
        <v>466</v>
      </c>
      <c r="C76" s="1" t="str">
        <f t="shared" si="21"/>
        <v>911111</v>
      </c>
      <c r="D76" s="1" t="str">
        <f t="shared" si="22"/>
        <v>91</v>
      </c>
      <c r="E76" s="1" t="str">
        <f t="shared" si="16"/>
        <v>11</v>
      </c>
      <c r="F76" s="1" t="str">
        <f t="shared" si="17"/>
        <v>11</v>
      </c>
      <c r="G76" s="3">
        <f t="shared" si="18"/>
        <v>33553</v>
      </c>
      <c r="H76" s="3">
        <f t="shared" ca="1" si="23"/>
        <v>45628</v>
      </c>
      <c r="I76" s="4">
        <f t="shared" ca="1" si="19"/>
        <v>12075</v>
      </c>
      <c r="J76" s="5">
        <f t="shared" ca="1" si="24"/>
        <v>33.082191780821915</v>
      </c>
      <c r="K76" s="5">
        <f t="shared" ca="1" si="25"/>
        <v>33</v>
      </c>
      <c r="L76" s="5">
        <f t="shared" ca="1" si="20"/>
        <v>34</v>
      </c>
      <c r="M76" s="6" t="str">
        <f ca="1">VLOOKUP(L76, 기준!$A$1:$C$15,3)</f>
        <v>30대</v>
      </c>
      <c r="N76" s="1" t="str">
        <f t="shared" si="26"/>
        <v>2</v>
      </c>
      <c r="O76" s="13">
        <v>20060503</v>
      </c>
      <c r="P76" s="1" t="str">
        <f t="shared" si="27"/>
        <v>2006</v>
      </c>
      <c r="Q76" s="1" t="str">
        <f t="shared" si="28"/>
        <v>05</v>
      </c>
      <c r="R76" s="1" t="str">
        <f t="shared" si="29"/>
        <v>03</v>
      </c>
      <c r="S76" s="3">
        <f t="shared" si="30"/>
        <v>38840</v>
      </c>
      <c r="T76" s="1">
        <f t="shared" ca="1" si="31"/>
        <v>6788</v>
      </c>
    </row>
    <row r="77" spans="1:20" x14ac:dyDescent="0.4">
      <c r="A77" s="1" t="s">
        <v>94</v>
      </c>
      <c r="B77" s="2" t="s">
        <v>447</v>
      </c>
      <c r="C77" s="1" t="str">
        <f t="shared" si="21"/>
        <v>691211</v>
      </c>
      <c r="D77" s="1" t="str">
        <f t="shared" si="22"/>
        <v>69</v>
      </c>
      <c r="E77" s="1" t="str">
        <f t="shared" si="16"/>
        <v>12</v>
      </c>
      <c r="F77" s="1" t="str">
        <f t="shared" si="17"/>
        <v>11</v>
      </c>
      <c r="G77" s="3">
        <f t="shared" si="18"/>
        <v>25548</v>
      </c>
      <c r="H77" s="3">
        <f t="shared" ca="1" si="23"/>
        <v>45628</v>
      </c>
      <c r="I77" s="4">
        <f t="shared" ca="1" si="19"/>
        <v>20080</v>
      </c>
      <c r="J77" s="5">
        <f t="shared" ca="1" si="24"/>
        <v>55.013698630136986</v>
      </c>
      <c r="K77" s="5">
        <f t="shared" ca="1" si="25"/>
        <v>55</v>
      </c>
      <c r="L77" s="5">
        <f t="shared" ca="1" si="20"/>
        <v>56</v>
      </c>
      <c r="M77" s="6" t="str">
        <f ca="1">VLOOKUP(L77, 기준!$A$1:$C$15,3)</f>
        <v>50대</v>
      </c>
      <c r="N77" s="1" t="str">
        <f t="shared" si="26"/>
        <v>1</v>
      </c>
      <c r="O77" s="13">
        <v>20060503</v>
      </c>
      <c r="P77" s="1" t="str">
        <f t="shared" si="27"/>
        <v>2006</v>
      </c>
      <c r="Q77" s="1" t="str">
        <f t="shared" si="28"/>
        <v>05</v>
      </c>
      <c r="R77" s="1" t="str">
        <f t="shared" si="29"/>
        <v>03</v>
      </c>
      <c r="S77" s="3">
        <f t="shared" si="30"/>
        <v>38840</v>
      </c>
      <c r="T77" s="1">
        <f t="shared" ca="1" si="31"/>
        <v>6788</v>
      </c>
    </row>
    <row r="78" spans="1:20" x14ac:dyDescent="0.4">
      <c r="A78" s="1" t="s">
        <v>95</v>
      </c>
      <c r="B78" s="1" t="s">
        <v>432</v>
      </c>
      <c r="C78" s="1" t="str">
        <f t="shared" si="21"/>
        <v>911111</v>
      </c>
      <c r="D78" s="1" t="str">
        <f t="shared" si="22"/>
        <v>91</v>
      </c>
      <c r="E78" s="1" t="str">
        <f t="shared" si="16"/>
        <v>11</v>
      </c>
      <c r="F78" s="1" t="str">
        <f t="shared" si="17"/>
        <v>11</v>
      </c>
      <c r="G78" s="3">
        <f t="shared" si="18"/>
        <v>33553</v>
      </c>
      <c r="H78" s="3">
        <f t="shared" ca="1" si="23"/>
        <v>45628</v>
      </c>
      <c r="I78" s="4">
        <f t="shared" ca="1" si="19"/>
        <v>12075</v>
      </c>
      <c r="J78" s="5">
        <f t="shared" ca="1" si="24"/>
        <v>33.082191780821915</v>
      </c>
      <c r="K78" s="5">
        <f t="shared" ca="1" si="25"/>
        <v>33</v>
      </c>
      <c r="L78" s="5">
        <f t="shared" ca="1" si="20"/>
        <v>34</v>
      </c>
      <c r="M78" s="6" t="str">
        <f ca="1">VLOOKUP(L78, 기준!$A$1:$C$15,3)</f>
        <v>30대</v>
      </c>
      <c r="N78" s="1" t="str">
        <f t="shared" si="26"/>
        <v>1</v>
      </c>
      <c r="O78" s="13">
        <v>20060503</v>
      </c>
      <c r="P78" s="1" t="str">
        <f t="shared" si="27"/>
        <v>2006</v>
      </c>
      <c r="Q78" s="1" t="str">
        <f t="shared" si="28"/>
        <v>05</v>
      </c>
      <c r="R78" s="1" t="str">
        <f t="shared" si="29"/>
        <v>03</v>
      </c>
      <c r="S78" s="3">
        <f t="shared" si="30"/>
        <v>38840</v>
      </c>
      <c r="T78" s="1">
        <f t="shared" ca="1" si="31"/>
        <v>6788</v>
      </c>
    </row>
    <row r="79" spans="1:20" x14ac:dyDescent="0.4">
      <c r="A79" s="1" t="s">
        <v>96</v>
      </c>
      <c r="B79" s="1" t="s">
        <v>463</v>
      </c>
      <c r="C79" s="1" t="str">
        <f t="shared" si="21"/>
        <v>940101</v>
      </c>
      <c r="D79" s="1" t="str">
        <f t="shared" si="22"/>
        <v>94</v>
      </c>
      <c r="E79" s="1" t="str">
        <f t="shared" si="16"/>
        <v>01</v>
      </c>
      <c r="F79" s="1" t="str">
        <f t="shared" si="17"/>
        <v>01</v>
      </c>
      <c r="G79" s="3">
        <f t="shared" si="18"/>
        <v>34335</v>
      </c>
      <c r="H79" s="3">
        <f t="shared" ca="1" si="23"/>
        <v>45628</v>
      </c>
      <c r="I79" s="4">
        <f t="shared" ca="1" si="19"/>
        <v>11293</v>
      </c>
      <c r="J79" s="5">
        <f t="shared" ca="1" si="24"/>
        <v>30.93972602739726</v>
      </c>
      <c r="K79" s="5">
        <f t="shared" ca="1" si="25"/>
        <v>30</v>
      </c>
      <c r="L79" s="5">
        <f t="shared" ca="1" si="20"/>
        <v>31</v>
      </c>
      <c r="M79" s="6" t="str">
        <f ca="1">VLOOKUP(L79, 기준!$A$1:$C$15,3)</f>
        <v>30대</v>
      </c>
      <c r="N79" s="1" t="str">
        <f t="shared" si="26"/>
        <v>1</v>
      </c>
      <c r="O79" s="13">
        <v>20060503</v>
      </c>
      <c r="P79" s="1" t="str">
        <f t="shared" si="27"/>
        <v>2006</v>
      </c>
      <c r="Q79" s="1" t="str">
        <f t="shared" si="28"/>
        <v>05</v>
      </c>
      <c r="R79" s="1" t="str">
        <f t="shared" si="29"/>
        <v>03</v>
      </c>
      <c r="S79" s="3">
        <f t="shared" si="30"/>
        <v>38840</v>
      </c>
      <c r="T79" s="1">
        <f t="shared" ca="1" si="31"/>
        <v>6788</v>
      </c>
    </row>
    <row r="80" spans="1:20" x14ac:dyDescent="0.4">
      <c r="A80" s="1" t="s">
        <v>97</v>
      </c>
      <c r="B80" s="2" t="s">
        <v>433</v>
      </c>
      <c r="C80" s="1" t="str">
        <f t="shared" si="21"/>
        <v>191211</v>
      </c>
      <c r="D80" s="1" t="str">
        <f t="shared" si="22"/>
        <v>19</v>
      </c>
      <c r="E80" s="1" t="str">
        <f t="shared" si="16"/>
        <v>12</v>
      </c>
      <c r="F80" s="1" t="str">
        <f t="shared" si="17"/>
        <v>11</v>
      </c>
      <c r="G80" s="3">
        <f t="shared" si="18"/>
        <v>7285</v>
      </c>
      <c r="H80" s="3">
        <f t="shared" ca="1" si="23"/>
        <v>45628</v>
      </c>
      <c r="I80" s="4">
        <f t="shared" ca="1" si="19"/>
        <v>38343</v>
      </c>
      <c r="J80" s="5">
        <f t="shared" ca="1" si="24"/>
        <v>105.04931506849314</v>
      </c>
      <c r="K80" s="5">
        <f t="shared" ca="1" si="25"/>
        <v>105</v>
      </c>
      <c r="L80" s="5">
        <f t="shared" ca="1" si="20"/>
        <v>106</v>
      </c>
      <c r="M80" s="6" t="str">
        <f ca="1">VLOOKUP(L80, 기준!$A$1:$C$15,3)</f>
        <v>100대</v>
      </c>
      <c r="N80" s="1" t="str">
        <f t="shared" si="26"/>
        <v>1</v>
      </c>
      <c r="O80" s="13">
        <v>20060503</v>
      </c>
      <c r="P80" s="1" t="str">
        <f t="shared" si="27"/>
        <v>2006</v>
      </c>
      <c r="Q80" s="1" t="str">
        <f t="shared" si="28"/>
        <v>05</v>
      </c>
      <c r="R80" s="1" t="str">
        <f t="shared" si="29"/>
        <v>03</v>
      </c>
      <c r="S80" s="3">
        <f t="shared" si="30"/>
        <v>38840</v>
      </c>
      <c r="T80" s="1">
        <f t="shared" ca="1" si="31"/>
        <v>6788</v>
      </c>
    </row>
    <row r="81" spans="1:20" x14ac:dyDescent="0.4">
      <c r="A81" s="1" t="s">
        <v>98</v>
      </c>
      <c r="B81" s="1" t="s">
        <v>466</v>
      </c>
      <c r="C81" s="1" t="str">
        <f t="shared" si="21"/>
        <v>911111</v>
      </c>
      <c r="D81" s="1" t="str">
        <f t="shared" si="22"/>
        <v>91</v>
      </c>
      <c r="E81" s="1" t="str">
        <f t="shared" si="16"/>
        <v>11</v>
      </c>
      <c r="F81" s="1" t="str">
        <f t="shared" si="17"/>
        <v>11</v>
      </c>
      <c r="G81" s="3">
        <f t="shared" si="18"/>
        <v>33553</v>
      </c>
      <c r="H81" s="3">
        <f t="shared" ca="1" si="23"/>
        <v>45628</v>
      </c>
      <c r="I81" s="4">
        <f t="shared" ca="1" si="19"/>
        <v>12075</v>
      </c>
      <c r="J81" s="5">
        <f t="shared" ca="1" si="24"/>
        <v>33.082191780821915</v>
      </c>
      <c r="K81" s="5">
        <f t="shared" ca="1" si="25"/>
        <v>33</v>
      </c>
      <c r="L81" s="5">
        <f t="shared" ca="1" si="20"/>
        <v>34</v>
      </c>
      <c r="M81" s="6" t="str">
        <f ca="1">VLOOKUP(L81, 기준!$A$1:$C$15,3)</f>
        <v>30대</v>
      </c>
      <c r="N81" s="1" t="str">
        <f t="shared" si="26"/>
        <v>2</v>
      </c>
      <c r="O81" s="13">
        <v>20060503</v>
      </c>
      <c r="P81" s="1" t="str">
        <f t="shared" si="27"/>
        <v>2006</v>
      </c>
      <c r="Q81" s="1" t="str">
        <f t="shared" si="28"/>
        <v>05</v>
      </c>
      <c r="R81" s="1" t="str">
        <f t="shared" si="29"/>
        <v>03</v>
      </c>
      <c r="S81" s="3">
        <f t="shared" si="30"/>
        <v>38840</v>
      </c>
      <c r="T81" s="1">
        <f t="shared" ca="1" si="31"/>
        <v>6788</v>
      </c>
    </row>
    <row r="82" spans="1:20" x14ac:dyDescent="0.4">
      <c r="A82" s="1" t="s">
        <v>99</v>
      </c>
      <c r="B82" s="2" t="s">
        <v>447</v>
      </c>
      <c r="C82" s="1" t="str">
        <f t="shared" si="21"/>
        <v>691211</v>
      </c>
      <c r="D82" s="1" t="str">
        <f t="shared" si="22"/>
        <v>69</v>
      </c>
      <c r="E82" s="1" t="str">
        <f t="shared" si="16"/>
        <v>12</v>
      </c>
      <c r="F82" s="1" t="str">
        <f t="shared" si="17"/>
        <v>11</v>
      </c>
      <c r="G82" s="3">
        <f t="shared" si="18"/>
        <v>25548</v>
      </c>
      <c r="H82" s="3">
        <f t="shared" ca="1" si="23"/>
        <v>45628</v>
      </c>
      <c r="I82" s="4">
        <f t="shared" ca="1" si="19"/>
        <v>20080</v>
      </c>
      <c r="J82" s="5">
        <f t="shared" ca="1" si="24"/>
        <v>55.013698630136986</v>
      </c>
      <c r="K82" s="5">
        <f t="shared" ca="1" si="25"/>
        <v>55</v>
      </c>
      <c r="L82" s="5">
        <f t="shared" ca="1" si="20"/>
        <v>56</v>
      </c>
      <c r="M82" s="6" t="str">
        <f ca="1">VLOOKUP(L82, 기준!$A$1:$C$15,3)</f>
        <v>50대</v>
      </c>
      <c r="N82" s="1" t="str">
        <f t="shared" si="26"/>
        <v>1</v>
      </c>
      <c r="O82" s="13">
        <v>20060622</v>
      </c>
      <c r="P82" s="1" t="str">
        <f t="shared" si="27"/>
        <v>2006</v>
      </c>
      <c r="Q82" s="1" t="str">
        <f t="shared" si="28"/>
        <v>06</v>
      </c>
      <c r="R82" s="1" t="str">
        <f t="shared" si="29"/>
        <v>22</v>
      </c>
      <c r="S82" s="3">
        <f t="shared" si="30"/>
        <v>38890</v>
      </c>
      <c r="T82" s="1">
        <f t="shared" ca="1" si="31"/>
        <v>6738</v>
      </c>
    </row>
    <row r="83" spans="1:20" x14ac:dyDescent="0.4">
      <c r="A83" s="1" t="s">
        <v>100</v>
      </c>
      <c r="B83" s="1" t="s">
        <v>439</v>
      </c>
      <c r="C83" s="1" t="str">
        <f t="shared" si="21"/>
        <v>900111</v>
      </c>
      <c r="D83" s="1" t="str">
        <f t="shared" si="22"/>
        <v>90</v>
      </c>
      <c r="E83" s="1" t="str">
        <f t="shared" si="16"/>
        <v>01</v>
      </c>
      <c r="F83" s="1" t="str">
        <f t="shared" si="17"/>
        <v>11</v>
      </c>
      <c r="G83" s="3">
        <f t="shared" si="18"/>
        <v>32884</v>
      </c>
      <c r="H83" s="3">
        <f t="shared" ca="1" si="23"/>
        <v>45628</v>
      </c>
      <c r="I83" s="4">
        <f t="shared" ca="1" si="19"/>
        <v>12744</v>
      </c>
      <c r="J83" s="5">
        <f t="shared" ca="1" si="24"/>
        <v>34.915068493150685</v>
      </c>
      <c r="K83" s="5">
        <f t="shared" ca="1" si="25"/>
        <v>34</v>
      </c>
      <c r="L83" s="5">
        <f t="shared" ca="1" si="20"/>
        <v>35</v>
      </c>
      <c r="M83" s="6" t="str">
        <f ca="1">VLOOKUP(L83, 기준!$A$1:$C$15,3)</f>
        <v>30대</v>
      </c>
      <c r="N83" s="1" t="str">
        <f t="shared" si="26"/>
        <v>1</v>
      </c>
      <c r="O83" s="13">
        <v>20060622</v>
      </c>
      <c r="P83" s="1" t="str">
        <f t="shared" si="27"/>
        <v>2006</v>
      </c>
      <c r="Q83" s="1" t="str">
        <f t="shared" si="28"/>
        <v>06</v>
      </c>
      <c r="R83" s="1" t="str">
        <f t="shared" si="29"/>
        <v>22</v>
      </c>
      <c r="S83" s="3">
        <f t="shared" si="30"/>
        <v>38890</v>
      </c>
      <c r="T83" s="1">
        <f t="shared" ca="1" si="31"/>
        <v>6738</v>
      </c>
    </row>
    <row r="84" spans="1:20" x14ac:dyDescent="0.4">
      <c r="A84" s="1" t="s">
        <v>101</v>
      </c>
      <c r="B84" s="1" t="s">
        <v>432</v>
      </c>
      <c r="C84" s="1" t="str">
        <f t="shared" si="21"/>
        <v>911111</v>
      </c>
      <c r="D84" s="1" t="str">
        <f t="shared" si="22"/>
        <v>91</v>
      </c>
      <c r="E84" s="1" t="str">
        <f t="shared" si="16"/>
        <v>11</v>
      </c>
      <c r="F84" s="1" t="str">
        <f t="shared" si="17"/>
        <v>11</v>
      </c>
      <c r="G84" s="3">
        <f t="shared" si="18"/>
        <v>33553</v>
      </c>
      <c r="H84" s="3">
        <f t="shared" ca="1" si="23"/>
        <v>45628</v>
      </c>
      <c r="I84" s="4">
        <f t="shared" ca="1" si="19"/>
        <v>12075</v>
      </c>
      <c r="J84" s="5">
        <f t="shared" ca="1" si="24"/>
        <v>33.082191780821915</v>
      </c>
      <c r="K84" s="5">
        <f t="shared" ca="1" si="25"/>
        <v>33</v>
      </c>
      <c r="L84" s="5">
        <f t="shared" ca="1" si="20"/>
        <v>34</v>
      </c>
      <c r="M84" s="6" t="str">
        <f ca="1">VLOOKUP(L84, 기준!$A$1:$C$15,3)</f>
        <v>30대</v>
      </c>
      <c r="N84" s="1" t="str">
        <f t="shared" si="26"/>
        <v>1</v>
      </c>
      <c r="O84" s="13">
        <v>20060622</v>
      </c>
      <c r="P84" s="1" t="str">
        <f t="shared" si="27"/>
        <v>2006</v>
      </c>
      <c r="Q84" s="1" t="str">
        <f t="shared" si="28"/>
        <v>06</v>
      </c>
      <c r="R84" s="1" t="str">
        <f t="shared" si="29"/>
        <v>22</v>
      </c>
      <c r="S84" s="3">
        <f t="shared" si="30"/>
        <v>38890</v>
      </c>
      <c r="T84" s="1">
        <f t="shared" ca="1" si="31"/>
        <v>6738</v>
      </c>
    </row>
    <row r="85" spans="1:20" x14ac:dyDescent="0.4">
      <c r="A85" s="1" t="s">
        <v>102</v>
      </c>
      <c r="B85" s="1" t="s">
        <v>463</v>
      </c>
      <c r="C85" s="1" t="str">
        <f t="shared" si="21"/>
        <v>940101</v>
      </c>
      <c r="D85" s="1" t="str">
        <f t="shared" si="22"/>
        <v>94</v>
      </c>
      <c r="E85" s="1" t="str">
        <f t="shared" si="16"/>
        <v>01</v>
      </c>
      <c r="F85" s="1" t="str">
        <f t="shared" si="17"/>
        <v>01</v>
      </c>
      <c r="G85" s="3">
        <f t="shared" si="18"/>
        <v>34335</v>
      </c>
      <c r="H85" s="3">
        <f t="shared" ca="1" si="23"/>
        <v>45628</v>
      </c>
      <c r="I85" s="4">
        <f t="shared" ca="1" si="19"/>
        <v>11293</v>
      </c>
      <c r="J85" s="5">
        <f t="shared" ca="1" si="24"/>
        <v>30.93972602739726</v>
      </c>
      <c r="K85" s="5">
        <f t="shared" ca="1" si="25"/>
        <v>30</v>
      </c>
      <c r="L85" s="5">
        <f t="shared" ca="1" si="20"/>
        <v>31</v>
      </c>
      <c r="M85" s="6" t="str">
        <f ca="1">VLOOKUP(L85, 기준!$A$1:$C$15,3)</f>
        <v>30대</v>
      </c>
      <c r="N85" s="1" t="str">
        <f t="shared" si="26"/>
        <v>1</v>
      </c>
      <c r="O85" s="13">
        <v>20060622</v>
      </c>
      <c r="P85" s="1" t="str">
        <f t="shared" si="27"/>
        <v>2006</v>
      </c>
      <c r="Q85" s="1" t="str">
        <f t="shared" si="28"/>
        <v>06</v>
      </c>
      <c r="R85" s="1" t="str">
        <f t="shared" si="29"/>
        <v>22</v>
      </c>
      <c r="S85" s="3">
        <f t="shared" si="30"/>
        <v>38890</v>
      </c>
      <c r="T85" s="1">
        <f t="shared" ca="1" si="31"/>
        <v>6738</v>
      </c>
    </row>
    <row r="86" spans="1:20" x14ac:dyDescent="0.4">
      <c r="A86" s="1" t="s">
        <v>103</v>
      </c>
      <c r="B86" s="2" t="s">
        <v>458</v>
      </c>
      <c r="C86" s="1" t="str">
        <f t="shared" si="21"/>
        <v>191211</v>
      </c>
      <c r="D86" s="1" t="str">
        <f t="shared" si="22"/>
        <v>19</v>
      </c>
      <c r="E86" s="1" t="str">
        <f t="shared" si="16"/>
        <v>12</v>
      </c>
      <c r="F86" s="1" t="str">
        <f t="shared" si="17"/>
        <v>11</v>
      </c>
      <c r="G86" s="3">
        <f t="shared" si="18"/>
        <v>7285</v>
      </c>
      <c r="H86" s="3">
        <f t="shared" ca="1" si="23"/>
        <v>45628</v>
      </c>
      <c r="I86" s="4">
        <f t="shared" ca="1" si="19"/>
        <v>38343</v>
      </c>
      <c r="J86" s="5">
        <f t="shared" ca="1" si="24"/>
        <v>105.04931506849314</v>
      </c>
      <c r="K86" s="5">
        <f t="shared" ca="1" si="25"/>
        <v>105</v>
      </c>
      <c r="L86" s="5">
        <f t="shared" ca="1" si="20"/>
        <v>106</v>
      </c>
      <c r="M86" s="6" t="str">
        <f ca="1">VLOOKUP(L86, 기준!$A$1:$C$15,3)</f>
        <v>100대</v>
      </c>
      <c r="N86" s="1" t="str">
        <f t="shared" si="26"/>
        <v>1</v>
      </c>
      <c r="O86" s="13">
        <v>20060622</v>
      </c>
      <c r="P86" s="1" t="str">
        <f t="shared" si="27"/>
        <v>2006</v>
      </c>
      <c r="Q86" s="1" t="str">
        <f t="shared" si="28"/>
        <v>06</v>
      </c>
      <c r="R86" s="1" t="str">
        <f t="shared" si="29"/>
        <v>22</v>
      </c>
      <c r="S86" s="3">
        <f t="shared" si="30"/>
        <v>38890</v>
      </c>
      <c r="T86" s="1">
        <f t="shared" ca="1" si="31"/>
        <v>6738</v>
      </c>
    </row>
    <row r="87" spans="1:20" x14ac:dyDescent="0.4">
      <c r="A87" s="1" t="s">
        <v>104</v>
      </c>
      <c r="B87" s="1" t="s">
        <v>466</v>
      </c>
      <c r="C87" s="1" t="str">
        <f t="shared" si="21"/>
        <v>911111</v>
      </c>
      <c r="D87" s="1" t="str">
        <f t="shared" si="22"/>
        <v>91</v>
      </c>
      <c r="E87" s="1" t="str">
        <f t="shared" si="16"/>
        <v>11</v>
      </c>
      <c r="F87" s="1" t="str">
        <f t="shared" si="17"/>
        <v>11</v>
      </c>
      <c r="G87" s="3">
        <f t="shared" si="18"/>
        <v>33553</v>
      </c>
      <c r="H87" s="3">
        <f t="shared" ca="1" si="23"/>
        <v>45628</v>
      </c>
      <c r="I87" s="4">
        <f t="shared" ca="1" si="19"/>
        <v>12075</v>
      </c>
      <c r="J87" s="5">
        <f t="shared" ca="1" si="24"/>
        <v>33.082191780821915</v>
      </c>
      <c r="K87" s="5">
        <f t="shared" ca="1" si="25"/>
        <v>33</v>
      </c>
      <c r="L87" s="5">
        <f t="shared" ca="1" si="20"/>
        <v>34</v>
      </c>
      <c r="M87" s="6" t="str">
        <f ca="1">VLOOKUP(L87, 기준!$A$1:$C$15,3)</f>
        <v>30대</v>
      </c>
      <c r="N87" s="1" t="str">
        <f t="shared" si="26"/>
        <v>2</v>
      </c>
      <c r="O87" s="13">
        <v>20060622</v>
      </c>
      <c r="P87" s="1" t="str">
        <f t="shared" si="27"/>
        <v>2006</v>
      </c>
      <c r="Q87" s="1" t="str">
        <f t="shared" si="28"/>
        <v>06</v>
      </c>
      <c r="R87" s="1" t="str">
        <f t="shared" si="29"/>
        <v>22</v>
      </c>
      <c r="S87" s="3">
        <f t="shared" si="30"/>
        <v>38890</v>
      </c>
      <c r="T87" s="1">
        <f t="shared" ca="1" si="31"/>
        <v>6738</v>
      </c>
    </row>
    <row r="88" spans="1:20" x14ac:dyDescent="0.4">
      <c r="A88" s="1" t="s">
        <v>105</v>
      </c>
      <c r="B88" s="2" t="s">
        <v>447</v>
      </c>
      <c r="C88" s="1" t="str">
        <f t="shared" si="21"/>
        <v>691211</v>
      </c>
      <c r="D88" s="1" t="str">
        <f t="shared" si="22"/>
        <v>69</v>
      </c>
      <c r="E88" s="1" t="str">
        <f t="shared" si="16"/>
        <v>12</v>
      </c>
      <c r="F88" s="1" t="str">
        <f t="shared" si="17"/>
        <v>11</v>
      </c>
      <c r="G88" s="3">
        <f t="shared" si="18"/>
        <v>25548</v>
      </c>
      <c r="H88" s="3">
        <f t="shared" ca="1" si="23"/>
        <v>45628</v>
      </c>
      <c r="I88" s="4">
        <f t="shared" ca="1" si="19"/>
        <v>20080</v>
      </c>
      <c r="J88" s="5">
        <f t="shared" ca="1" si="24"/>
        <v>55.013698630136986</v>
      </c>
      <c r="K88" s="5">
        <f t="shared" ca="1" si="25"/>
        <v>55</v>
      </c>
      <c r="L88" s="5">
        <f t="shared" ca="1" si="20"/>
        <v>56</v>
      </c>
      <c r="M88" s="6" t="str">
        <f ca="1">VLOOKUP(L88, 기준!$A$1:$C$15,3)</f>
        <v>50대</v>
      </c>
      <c r="N88" s="1" t="str">
        <f t="shared" si="26"/>
        <v>1</v>
      </c>
      <c r="O88" s="13">
        <v>20060622</v>
      </c>
      <c r="P88" s="1" t="str">
        <f t="shared" si="27"/>
        <v>2006</v>
      </c>
      <c r="Q88" s="1" t="str">
        <f t="shared" si="28"/>
        <v>06</v>
      </c>
      <c r="R88" s="1" t="str">
        <f t="shared" si="29"/>
        <v>22</v>
      </c>
      <c r="S88" s="3">
        <f t="shared" si="30"/>
        <v>38890</v>
      </c>
      <c r="T88" s="1">
        <f t="shared" ca="1" si="31"/>
        <v>6738</v>
      </c>
    </row>
    <row r="89" spans="1:20" x14ac:dyDescent="0.4">
      <c r="A89" s="1" t="s">
        <v>106</v>
      </c>
      <c r="B89" s="1" t="s">
        <v>461</v>
      </c>
      <c r="C89" s="1" t="str">
        <f t="shared" si="21"/>
        <v>900111</v>
      </c>
      <c r="D89" s="1" t="str">
        <f t="shared" si="22"/>
        <v>90</v>
      </c>
      <c r="E89" s="1" t="str">
        <f t="shared" ref="E89:E152" si="32">MID(C89, 3,2)</f>
        <v>01</v>
      </c>
      <c r="F89" s="1" t="str">
        <f t="shared" ref="F89:F152" si="33">MID(C89,5,2)</f>
        <v>11</v>
      </c>
      <c r="G89" s="3">
        <f t="shared" ref="G89:G152" si="34">DATE(D89, E89, F89)</f>
        <v>32884</v>
      </c>
      <c r="H89" s="3">
        <f t="shared" ca="1" si="23"/>
        <v>45628</v>
      </c>
      <c r="I89" s="4">
        <f t="shared" ca="1" si="19"/>
        <v>12744</v>
      </c>
      <c r="J89" s="5">
        <f t="shared" ca="1" si="24"/>
        <v>34.915068493150685</v>
      </c>
      <c r="K89" s="5">
        <f t="shared" ca="1" si="25"/>
        <v>34</v>
      </c>
      <c r="L89" s="5">
        <f t="shared" ca="1" si="20"/>
        <v>35</v>
      </c>
      <c r="M89" s="6" t="str">
        <f ca="1">VLOOKUP(L89, 기준!$A$1:$C$15,3)</f>
        <v>30대</v>
      </c>
      <c r="N89" s="1" t="str">
        <f t="shared" si="26"/>
        <v>1</v>
      </c>
      <c r="O89" s="13">
        <v>20060622</v>
      </c>
      <c r="P89" s="1" t="str">
        <f t="shared" si="27"/>
        <v>2006</v>
      </c>
      <c r="Q89" s="1" t="str">
        <f t="shared" si="28"/>
        <v>06</v>
      </c>
      <c r="R89" s="1" t="str">
        <f t="shared" si="29"/>
        <v>22</v>
      </c>
      <c r="S89" s="3">
        <f t="shared" si="30"/>
        <v>38890</v>
      </c>
      <c r="T89" s="1">
        <f t="shared" ca="1" si="31"/>
        <v>6738</v>
      </c>
    </row>
    <row r="90" spans="1:20" x14ac:dyDescent="0.4">
      <c r="A90" s="1" t="s">
        <v>107</v>
      </c>
      <c r="B90" s="1" t="s">
        <v>462</v>
      </c>
      <c r="C90" s="1" t="str">
        <f t="shared" si="21"/>
        <v>911111</v>
      </c>
      <c r="D90" s="1" t="str">
        <f t="shared" si="22"/>
        <v>91</v>
      </c>
      <c r="E90" s="1" t="str">
        <f t="shared" si="32"/>
        <v>11</v>
      </c>
      <c r="F90" s="1" t="str">
        <f t="shared" si="33"/>
        <v>11</v>
      </c>
      <c r="G90" s="3">
        <f t="shared" si="34"/>
        <v>33553</v>
      </c>
      <c r="H90" s="3">
        <f t="shared" ca="1" si="23"/>
        <v>45628</v>
      </c>
      <c r="I90" s="4">
        <f t="shared" ca="1" si="19"/>
        <v>12075</v>
      </c>
      <c r="J90" s="5">
        <f t="shared" ca="1" si="24"/>
        <v>33.082191780821915</v>
      </c>
      <c r="K90" s="5">
        <f t="shared" ca="1" si="25"/>
        <v>33</v>
      </c>
      <c r="L90" s="5">
        <f t="shared" ca="1" si="20"/>
        <v>34</v>
      </c>
      <c r="M90" s="6" t="str">
        <f ca="1">VLOOKUP(L90, 기준!$A$1:$C$15,3)</f>
        <v>30대</v>
      </c>
      <c r="N90" s="1" t="str">
        <f t="shared" si="26"/>
        <v>1</v>
      </c>
      <c r="O90" s="13">
        <v>20060622</v>
      </c>
      <c r="P90" s="1" t="str">
        <f t="shared" si="27"/>
        <v>2006</v>
      </c>
      <c r="Q90" s="1" t="str">
        <f t="shared" si="28"/>
        <v>06</v>
      </c>
      <c r="R90" s="1" t="str">
        <f t="shared" si="29"/>
        <v>22</v>
      </c>
      <c r="S90" s="3">
        <f t="shared" si="30"/>
        <v>38890</v>
      </c>
      <c r="T90" s="1">
        <f t="shared" ca="1" si="31"/>
        <v>6738</v>
      </c>
    </row>
    <row r="91" spans="1:20" x14ac:dyDescent="0.4">
      <c r="A91" s="1" t="s">
        <v>108</v>
      </c>
      <c r="B91" s="1" t="s">
        <v>440</v>
      </c>
      <c r="C91" s="1" t="str">
        <f t="shared" si="21"/>
        <v>940101</v>
      </c>
      <c r="D91" s="1" t="str">
        <f t="shared" si="22"/>
        <v>94</v>
      </c>
      <c r="E91" s="1" t="str">
        <f t="shared" si="32"/>
        <v>01</v>
      </c>
      <c r="F91" s="1" t="str">
        <f t="shared" si="33"/>
        <v>01</v>
      </c>
      <c r="G91" s="3">
        <f t="shared" si="34"/>
        <v>34335</v>
      </c>
      <c r="H91" s="3">
        <f t="shared" ca="1" si="23"/>
        <v>45628</v>
      </c>
      <c r="I91" s="4">
        <f t="shared" ca="1" si="19"/>
        <v>11293</v>
      </c>
      <c r="J91" s="5">
        <f t="shared" ca="1" si="24"/>
        <v>30.93972602739726</v>
      </c>
      <c r="K91" s="5">
        <f t="shared" ca="1" si="25"/>
        <v>30</v>
      </c>
      <c r="L91" s="5">
        <f t="shared" ca="1" si="20"/>
        <v>31</v>
      </c>
      <c r="M91" s="6" t="str">
        <f ca="1">VLOOKUP(L91, 기준!$A$1:$C$15,3)</f>
        <v>30대</v>
      </c>
      <c r="N91" s="1" t="str">
        <f t="shared" si="26"/>
        <v>1</v>
      </c>
      <c r="O91" s="13">
        <v>20060622</v>
      </c>
      <c r="P91" s="1" t="str">
        <f t="shared" si="27"/>
        <v>2006</v>
      </c>
      <c r="Q91" s="1" t="str">
        <f t="shared" si="28"/>
        <v>06</v>
      </c>
      <c r="R91" s="1" t="str">
        <f t="shared" si="29"/>
        <v>22</v>
      </c>
      <c r="S91" s="3">
        <f t="shared" si="30"/>
        <v>38890</v>
      </c>
      <c r="T91" s="1">
        <f t="shared" ca="1" si="31"/>
        <v>6738</v>
      </c>
    </row>
    <row r="92" spans="1:20" x14ac:dyDescent="0.4">
      <c r="A92" s="1" t="s">
        <v>109</v>
      </c>
      <c r="B92" s="2" t="s">
        <v>459</v>
      </c>
      <c r="C92" s="1" t="str">
        <f t="shared" si="21"/>
        <v>191211</v>
      </c>
      <c r="D92" s="1" t="str">
        <f t="shared" si="22"/>
        <v>19</v>
      </c>
      <c r="E92" s="1" t="str">
        <f t="shared" si="32"/>
        <v>12</v>
      </c>
      <c r="F92" s="1" t="str">
        <f t="shared" si="33"/>
        <v>11</v>
      </c>
      <c r="G92" s="3">
        <f t="shared" si="34"/>
        <v>7285</v>
      </c>
      <c r="H92" s="3">
        <f t="shared" ca="1" si="23"/>
        <v>45628</v>
      </c>
      <c r="I92" s="4">
        <f t="shared" ca="1" si="19"/>
        <v>38343</v>
      </c>
      <c r="J92" s="5">
        <f t="shared" ca="1" si="24"/>
        <v>105.04931506849314</v>
      </c>
      <c r="K92" s="5">
        <f t="shared" ca="1" si="25"/>
        <v>105</v>
      </c>
      <c r="L92" s="5">
        <f t="shared" ca="1" si="20"/>
        <v>106</v>
      </c>
      <c r="M92" s="6" t="str">
        <f ca="1">VLOOKUP(L92, 기준!$A$1:$C$15,3)</f>
        <v>100대</v>
      </c>
      <c r="N92" s="1" t="str">
        <f t="shared" si="26"/>
        <v>1</v>
      </c>
      <c r="O92" s="13">
        <v>20060629</v>
      </c>
      <c r="P92" s="1" t="str">
        <f t="shared" si="27"/>
        <v>2006</v>
      </c>
      <c r="Q92" s="1" t="str">
        <f t="shared" si="28"/>
        <v>06</v>
      </c>
      <c r="R92" s="1" t="str">
        <f t="shared" si="29"/>
        <v>29</v>
      </c>
      <c r="S92" s="3">
        <f t="shared" si="30"/>
        <v>38897</v>
      </c>
      <c r="T92" s="1">
        <f t="shared" ca="1" si="31"/>
        <v>6731</v>
      </c>
    </row>
    <row r="93" spans="1:20" x14ac:dyDescent="0.4">
      <c r="A93" s="1" t="s">
        <v>110</v>
      </c>
      <c r="B93" s="1" t="s">
        <v>466</v>
      </c>
      <c r="C93" s="1" t="str">
        <f t="shared" si="21"/>
        <v>911111</v>
      </c>
      <c r="D93" s="1" t="str">
        <f t="shared" si="22"/>
        <v>91</v>
      </c>
      <c r="E93" s="1" t="str">
        <f t="shared" si="32"/>
        <v>11</v>
      </c>
      <c r="F93" s="1" t="str">
        <f t="shared" si="33"/>
        <v>11</v>
      </c>
      <c r="G93" s="3">
        <f t="shared" si="34"/>
        <v>33553</v>
      </c>
      <c r="H93" s="3">
        <f t="shared" ca="1" si="23"/>
        <v>45628</v>
      </c>
      <c r="I93" s="4">
        <f t="shared" ref="I93:I156" ca="1" si="35">H93-G93</f>
        <v>12075</v>
      </c>
      <c r="J93" s="5">
        <f t="shared" ca="1" si="24"/>
        <v>33.082191780821915</v>
      </c>
      <c r="K93" s="5">
        <f t="shared" ca="1" si="25"/>
        <v>33</v>
      </c>
      <c r="L93" s="5">
        <f t="shared" ref="L93:L156" ca="1" si="36">ROUNDUP(J93, 0)</f>
        <v>34</v>
      </c>
      <c r="M93" s="6" t="str">
        <f ca="1">VLOOKUP(L93, 기준!$A$1:$C$15,3)</f>
        <v>30대</v>
      </c>
      <c r="N93" s="1" t="str">
        <f t="shared" si="26"/>
        <v>2</v>
      </c>
      <c r="O93" s="13">
        <v>20060629</v>
      </c>
      <c r="P93" s="1" t="str">
        <f t="shared" si="27"/>
        <v>2006</v>
      </c>
      <c r="Q93" s="1" t="str">
        <f t="shared" si="28"/>
        <v>06</v>
      </c>
      <c r="R93" s="1" t="str">
        <f t="shared" si="29"/>
        <v>29</v>
      </c>
      <c r="S93" s="3">
        <f t="shared" si="30"/>
        <v>38897</v>
      </c>
      <c r="T93" s="1">
        <f t="shared" ca="1" si="31"/>
        <v>6731</v>
      </c>
    </row>
    <row r="94" spans="1:20" x14ac:dyDescent="0.4">
      <c r="A94" s="1" t="s">
        <v>111</v>
      </c>
      <c r="B94" s="2" t="s">
        <v>447</v>
      </c>
      <c r="C94" s="1" t="str">
        <f t="shared" si="21"/>
        <v>691211</v>
      </c>
      <c r="D94" s="1" t="str">
        <f t="shared" si="22"/>
        <v>69</v>
      </c>
      <c r="E94" s="1" t="str">
        <f t="shared" si="32"/>
        <v>12</v>
      </c>
      <c r="F94" s="1" t="str">
        <f t="shared" si="33"/>
        <v>11</v>
      </c>
      <c r="G94" s="3">
        <f t="shared" si="34"/>
        <v>25548</v>
      </c>
      <c r="H94" s="3">
        <f t="shared" ca="1" si="23"/>
        <v>45628</v>
      </c>
      <c r="I94" s="4">
        <f t="shared" ca="1" si="35"/>
        <v>20080</v>
      </c>
      <c r="J94" s="5">
        <f t="shared" ca="1" si="24"/>
        <v>55.013698630136986</v>
      </c>
      <c r="K94" s="5">
        <f t="shared" ca="1" si="25"/>
        <v>55</v>
      </c>
      <c r="L94" s="5">
        <f t="shared" ca="1" si="36"/>
        <v>56</v>
      </c>
      <c r="M94" s="6" t="str">
        <f ca="1">VLOOKUP(L94, 기준!$A$1:$C$15,3)</f>
        <v>50대</v>
      </c>
      <c r="N94" s="1" t="str">
        <f t="shared" si="26"/>
        <v>1</v>
      </c>
      <c r="O94" s="13">
        <v>20060629</v>
      </c>
      <c r="P94" s="1" t="str">
        <f t="shared" si="27"/>
        <v>2006</v>
      </c>
      <c r="Q94" s="1" t="str">
        <f t="shared" si="28"/>
        <v>06</v>
      </c>
      <c r="R94" s="1" t="str">
        <f t="shared" si="29"/>
        <v>29</v>
      </c>
      <c r="S94" s="3">
        <f t="shared" si="30"/>
        <v>38897</v>
      </c>
      <c r="T94" s="1">
        <f t="shared" ca="1" si="31"/>
        <v>6731</v>
      </c>
    </row>
    <row r="95" spans="1:20" x14ac:dyDescent="0.4">
      <c r="A95" s="1" t="s">
        <v>112</v>
      </c>
      <c r="B95" s="1" t="s">
        <v>452</v>
      </c>
      <c r="C95" s="1" t="str">
        <f t="shared" si="21"/>
        <v>900111</v>
      </c>
      <c r="D95" s="1" t="str">
        <f t="shared" si="22"/>
        <v>90</v>
      </c>
      <c r="E95" s="1" t="str">
        <f t="shared" si="32"/>
        <v>01</v>
      </c>
      <c r="F95" s="1" t="str">
        <f t="shared" si="33"/>
        <v>11</v>
      </c>
      <c r="G95" s="3">
        <f t="shared" si="34"/>
        <v>32884</v>
      </c>
      <c r="H95" s="3">
        <f t="shared" ca="1" si="23"/>
        <v>45628</v>
      </c>
      <c r="I95" s="4">
        <f t="shared" ca="1" si="35"/>
        <v>12744</v>
      </c>
      <c r="J95" s="5">
        <f t="shared" ca="1" si="24"/>
        <v>34.915068493150685</v>
      </c>
      <c r="K95" s="5">
        <f t="shared" ca="1" si="25"/>
        <v>34</v>
      </c>
      <c r="L95" s="5">
        <f t="shared" ca="1" si="36"/>
        <v>35</v>
      </c>
      <c r="M95" s="6" t="str">
        <f ca="1">VLOOKUP(L95, 기준!$A$1:$C$15,3)</f>
        <v>30대</v>
      </c>
      <c r="N95" s="1" t="str">
        <f t="shared" si="26"/>
        <v>2</v>
      </c>
      <c r="O95" s="13">
        <v>20060629</v>
      </c>
      <c r="P95" s="1" t="str">
        <f t="shared" si="27"/>
        <v>2006</v>
      </c>
      <c r="Q95" s="1" t="str">
        <f t="shared" si="28"/>
        <v>06</v>
      </c>
      <c r="R95" s="1" t="str">
        <f t="shared" si="29"/>
        <v>29</v>
      </c>
      <c r="S95" s="3">
        <f t="shared" si="30"/>
        <v>38897</v>
      </c>
      <c r="T95" s="1">
        <f t="shared" ca="1" si="31"/>
        <v>6731</v>
      </c>
    </row>
    <row r="96" spans="1:20" x14ac:dyDescent="0.4">
      <c r="A96" s="1" t="s">
        <v>113</v>
      </c>
      <c r="B96" s="1" t="s">
        <v>453</v>
      </c>
      <c r="C96" s="1" t="str">
        <f t="shared" si="21"/>
        <v>911111</v>
      </c>
      <c r="D96" s="1" t="str">
        <f t="shared" si="22"/>
        <v>91</v>
      </c>
      <c r="E96" s="1" t="str">
        <f t="shared" si="32"/>
        <v>11</v>
      </c>
      <c r="F96" s="1" t="str">
        <f t="shared" si="33"/>
        <v>11</v>
      </c>
      <c r="G96" s="3">
        <f t="shared" si="34"/>
        <v>33553</v>
      </c>
      <c r="H96" s="3">
        <f t="shared" ca="1" si="23"/>
        <v>45628</v>
      </c>
      <c r="I96" s="4">
        <f t="shared" ca="1" si="35"/>
        <v>12075</v>
      </c>
      <c r="J96" s="5">
        <f t="shared" ca="1" si="24"/>
        <v>33.082191780821915</v>
      </c>
      <c r="K96" s="5">
        <f t="shared" ca="1" si="25"/>
        <v>33</v>
      </c>
      <c r="L96" s="5">
        <f t="shared" ca="1" si="36"/>
        <v>34</v>
      </c>
      <c r="M96" s="6" t="str">
        <f ca="1">VLOOKUP(L96, 기준!$A$1:$C$15,3)</f>
        <v>30대</v>
      </c>
      <c r="N96" s="1" t="str">
        <f t="shared" si="26"/>
        <v>2</v>
      </c>
      <c r="O96" s="13">
        <v>20060629</v>
      </c>
      <c r="P96" s="1" t="str">
        <f t="shared" si="27"/>
        <v>2006</v>
      </c>
      <c r="Q96" s="1" t="str">
        <f t="shared" si="28"/>
        <v>06</v>
      </c>
      <c r="R96" s="1" t="str">
        <f t="shared" si="29"/>
        <v>29</v>
      </c>
      <c r="S96" s="3">
        <f t="shared" si="30"/>
        <v>38897</v>
      </c>
      <c r="T96" s="1">
        <f t="shared" ca="1" si="31"/>
        <v>6731</v>
      </c>
    </row>
    <row r="97" spans="1:20" x14ac:dyDescent="0.4">
      <c r="A97" s="1" t="s">
        <v>114</v>
      </c>
      <c r="B97" s="1" t="s">
        <v>440</v>
      </c>
      <c r="C97" s="1" t="str">
        <f t="shared" si="21"/>
        <v>940101</v>
      </c>
      <c r="D97" s="1" t="str">
        <f t="shared" si="22"/>
        <v>94</v>
      </c>
      <c r="E97" s="1" t="str">
        <f t="shared" si="32"/>
        <v>01</v>
      </c>
      <c r="F97" s="1" t="str">
        <f t="shared" si="33"/>
        <v>01</v>
      </c>
      <c r="G97" s="3">
        <f t="shared" si="34"/>
        <v>34335</v>
      </c>
      <c r="H97" s="3">
        <f t="shared" ca="1" si="23"/>
        <v>45628</v>
      </c>
      <c r="I97" s="4">
        <f t="shared" ca="1" si="35"/>
        <v>11293</v>
      </c>
      <c r="J97" s="5">
        <f t="shared" ca="1" si="24"/>
        <v>30.93972602739726</v>
      </c>
      <c r="K97" s="5">
        <f t="shared" ca="1" si="25"/>
        <v>30</v>
      </c>
      <c r="L97" s="5">
        <f t="shared" ca="1" si="36"/>
        <v>31</v>
      </c>
      <c r="M97" s="6" t="str">
        <f ca="1">VLOOKUP(L97, 기준!$A$1:$C$15,3)</f>
        <v>30대</v>
      </c>
      <c r="N97" s="1" t="str">
        <f t="shared" si="26"/>
        <v>1</v>
      </c>
      <c r="O97" s="13">
        <v>20060629</v>
      </c>
      <c r="P97" s="1" t="str">
        <f t="shared" si="27"/>
        <v>2006</v>
      </c>
      <c r="Q97" s="1" t="str">
        <f t="shared" si="28"/>
        <v>06</v>
      </c>
      <c r="R97" s="1" t="str">
        <f t="shared" si="29"/>
        <v>29</v>
      </c>
      <c r="S97" s="3">
        <f t="shared" si="30"/>
        <v>38897</v>
      </c>
      <c r="T97" s="1">
        <f t="shared" ca="1" si="31"/>
        <v>6731</v>
      </c>
    </row>
    <row r="98" spans="1:20" x14ac:dyDescent="0.4">
      <c r="A98" s="1" t="s">
        <v>115</v>
      </c>
      <c r="B98" s="2" t="s">
        <v>434</v>
      </c>
      <c r="C98" s="1" t="str">
        <f t="shared" si="21"/>
        <v>191211</v>
      </c>
      <c r="D98" s="1" t="str">
        <f t="shared" si="22"/>
        <v>19</v>
      </c>
      <c r="E98" s="1" t="str">
        <f t="shared" si="32"/>
        <v>12</v>
      </c>
      <c r="F98" s="1" t="str">
        <f t="shared" si="33"/>
        <v>11</v>
      </c>
      <c r="G98" s="3">
        <f t="shared" si="34"/>
        <v>7285</v>
      </c>
      <c r="H98" s="3">
        <f t="shared" ca="1" si="23"/>
        <v>45628</v>
      </c>
      <c r="I98" s="4">
        <f t="shared" ca="1" si="35"/>
        <v>38343</v>
      </c>
      <c r="J98" s="5">
        <f t="shared" ca="1" si="24"/>
        <v>105.04931506849314</v>
      </c>
      <c r="K98" s="5">
        <f t="shared" ca="1" si="25"/>
        <v>105</v>
      </c>
      <c r="L98" s="5">
        <f t="shared" ca="1" si="36"/>
        <v>106</v>
      </c>
      <c r="M98" s="6" t="str">
        <f ca="1">VLOOKUP(L98, 기준!$A$1:$C$15,3)</f>
        <v>100대</v>
      </c>
      <c r="N98" s="1" t="str">
        <f t="shared" si="26"/>
        <v>1</v>
      </c>
      <c r="O98" s="13">
        <v>20060629</v>
      </c>
      <c r="P98" s="1" t="str">
        <f t="shared" si="27"/>
        <v>2006</v>
      </c>
      <c r="Q98" s="1" t="str">
        <f t="shared" si="28"/>
        <v>06</v>
      </c>
      <c r="R98" s="1" t="str">
        <f t="shared" si="29"/>
        <v>29</v>
      </c>
      <c r="S98" s="3">
        <f t="shared" si="30"/>
        <v>38897</v>
      </c>
      <c r="T98" s="1">
        <f t="shared" ca="1" si="31"/>
        <v>6731</v>
      </c>
    </row>
    <row r="99" spans="1:20" x14ac:dyDescent="0.4">
      <c r="A99" s="1" t="s">
        <v>116</v>
      </c>
      <c r="B99" s="1" t="s">
        <v>466</v>
      </c>
      <c r="C99" s="1" t="str">
        <f t="shared" si="21"/>
        <v>911111</v>
      </c>
      <c r="D99" s="1" t="str">
        <f t="shared" si="22"/>
        <v>91</v>
      </c>
      <c r="E99" s="1" t="str">
        <f t="shared" si="32"/>
        <v>11</v>
      </c>
      <c r="F99" s="1" t="str">
        <f t="shared" si="33"/>
        <v>11</v>
      </c>
      <c r="G99" s="3">
        <f t="shared" si="34"/>
        <v>33553</v>
      </c>
      <c r="H99" s="3">
        <f t="shared" ca="1" si="23"/>
        <v>45628</v>
      </c>
      <c r="I99" s="4">
        <f t="shared" ca="1" si="35"/>
        <v>12075</v>
      </c>
      <c r="J99" s="5">
        <f t="shared" ca="1" si="24"/>
        <v>33.082191780821915</v>
      </c>
      <c r="K99" s="5">
        <f t="shared" ca="1" si="25"/>
        <v>33</v>
      </c>
      <c r="L99" s="5">
        <f t="shared" ca="1" si="36"/>
        <v>34</v>
      </c>
      <c r="M99" s="6" t="str">
        <f ca="1">VLOOKUP(L99, 기준!$A$1:$C$15,3)</f>
        <v>30대</v>
      </c>
      <c r="N99" s="1" t="str">
        <f t="shared" si="26"/>
        <v>2</v>
      </c>
      <c r="O99" s="13">
        <v>20060629</v>
      </c>
      <c r="P99" s="1" t="str">
        <f t="shared" si="27"/>
        <v>2006</v>
      </c>
      <c r="Q99" s="1" t="str">
        <f t="shared" si="28"/>
        <v>06</v>
      </c>
      <c r="R99" s="1" t="str">
        <f t="shared" si="29"/>
        <v>29</v>
      </c>
      <c r="S99" s="3">
        <f t="shared" si="30"/>
        <v>38897</v>
      </c>
      <c r="T99" s="1">
        <f t="shared" ca="1" si="31"/>
        <v>6731</v>
      </c>
    </row>
    <row r="100" spans="1:20" x14ac:dyDescent="0.4">
      <c r="A100" s="1" t="s">
        <v>117</v>
      </c>
      <c r="B100" s="2" t="s">
        <v>447</v>
      </c>
      <c r="C100" s="1" t="str">
        <f t="shared" si="21"/>
        <v>691211</v>
      </c>
      <c r="D100" s="1" t="str">
        <f t="shared" si="22"/>
        <v>69</v>
      </c>
      <c r="E100" s="1" t="str">
        <f t="shared" si="32"/>
        <v>12</v>
      </c>
      <c r="F100" s="1" t="str">
        <f t="shared" si="33"/>
        <v>11</v>
      </c>
      <c r="G100" s="3">
        <f t="shared" si="34"/>
        <v>25548</v>
      </c>
      <c r="H100" s="3">
        <f t="shared" ca="1" si="23"/>
        <v>45628</v>
      </c>
      <c r="I100" s="4">
        <f t="shared" ca="1" si="35"/>
        <v>20080</v>
      </c>
      <c r="J100" s="5">
        <f t="shared" ca="1" si="24"/>
        <v>55.013698630136986</v>
      </c>
      <c r="K100" s="5">
        <f t="shared" ca="1" si="25"/>
        <v>55</v>
      </c>
      <c r="L100" s="5">
        <f t="shared" ca="1" si="36"/>
        <v>56</v>
      </c>
      <c r="M100" s="6" t="str">
        <f ca="1">VLOOKUP(L100, 기준!$A$1:$C$15,3)</f>
        <v>50대</v>
      </c>
      <c r="N100" s="1" t="str">
        <f t="shared" si="26"/>
        <v>1</v>
      </c>
      <c r="O100" s="13">
        <v>20060629</v>
      </c>
      <c r="P100" s="1" t="str">
        <f t="shared" si="27"/>
        <v>2006</v>
      </c>
      <c r="Q100" s="1" t="str">
        <f t="shared" si="28"/>
        <v>06</v>
      </c>
      <c r="R100" s="1" t="str">
        <f t="shared" si="29"/>
        <v>29</v>
      </c>
      <c r="S100" s="3">
        <f t="shared" si="30"/>
        <v>38897</v>
      </c>
      <c r="T100" s="1">
        <f t="shared" ca="1" si="31"/>
        <v>6731</v>
      </c>
    </row>
    <row r="101" spans="1:20" x14ac:dyDescent="0.4">
      <c r="A101" s="1" t="s">
        <v>118</v>
      </c>
      <c r="B101" s="1" t="s">
        <v>441</v>
      </c>
      <c r="C101" s="1" t="str">
        <f t="shared" si="21"/>
        <v>900111</v>
      </c>
      <c r="D101" s="1" t="str">
        <f t="shared" si="22"/>
        <v>90</v>
      </c>
      <c r="E101" s="1" t="str">
        <f t="shared" si="32"/>
        <v>01</v>
      </c>
      <c r="F101" s="1" t="str">
        <f t="shared" si="33"/>
        <v>11</v>
      </c>
      <c r="G101" s="3">
        <f t="shared" si="34"/>
        <v>32884</v>
      </c>
      <c r="H101" s="3">
        <f t="shared" ca="1" si="23"/>
        <v>45628</v>
      </c>
      <c r="I101" s="4">
        <f t="shared" ca="1" si="35"/>
        <v>12744</v>
      </c>
      <c r="J101" s="5">
        <f t="shared" ca="1" si="24"/>
        <v>34.915068493150685</v>
      </c>
      <c r="K101" s="5">
        <f t="shared" ca="1" si="25"/>
        <v>34</v>
      </c>
      <c r="L101" s="5">
        <f t="shared" ca="1" si="36"/>
        <v>35</v>
      </c>
      <c r="M101" s="6" t="str">
        <f ca="1">VLOOKUP(L101, 기준!$A$1:$C$15,3)</f>
        <v>30대</v>
      </c>
      <c r="N101" s="1" t="str">
        <f t="shared" si="26"/>
        <v>1</v>
      </c>
      <c r="O101" s="13">
        <v>20060629</v>
      </c>
      <c r="P101" s="1" t="str">
        <f t="shared" si="27"/>
        <v>2006</v>
      </c>
      <c r="Q101" s="1" t="str">
        <f t="shared" si="28"/>
        <v>06</v>
      </c>
      <c r="R101" s="1" t="str">
        <f t="shared" si="29"/>
        <v>29</v>
      </c>
      <c r="S101" s="3">
        <f t="shared" si="30"/>
        <v>38897</v>
      </c>
      <c r="T101" s="1">
        <f t="shared" ca="1" si="31"/>
        <v>6731</v>
      </c>
    </row>
    <row r="102" spans="1:20" x14ac:dyDescent="0.4">
      <c r="A102" s="1" t="s">
        <v>119</v>
      </c>
      <c r="B102" s="1" t="s">
        <v>435</v>
      </c>
      <c r="C102" s="1" t="str">
        <f t="shared" si="21"/>
        <v>911111</v>
      </c>
      <c r="D102" s="1" t="str">
        <f t="shared" si="22"/>
        <v>91</v>
      </c>
      <c r="E102" s="1" t="str">
        <f t="shared" si="32"/>
        <v>11</v>
      </c>
      <c r="F102" s="1" t="str">
        <f t="shared" si="33"/>
        <v>11</v>
      </c>
      <c r="G102" s="3">
        <f t="shared" si="34"/>
        <v>33553</v>
      </c>
      <c r="H102" s="3">
        <f t="shared" ca="1" si="23"/>
        <v>45628</v>
      </c>
      <c r="I102" s="4">
        <f t="shared" ca="1" si="35"/>
        <v>12075</v>
      </c>
      <c r="J102" s="5">
        <f t="shared" ca="1" si="24"/>
        <v>33.082191780821915</v>
      </c>
      <c r="K102" s="5">
        <f t="shared" ca="1" si="25"/>
        <v>33</v>
      </c>
      <c r="L102" s="5">
        <f t="shared" ca="1" si="36"/>
        <v>34</v>
      </c>
      <c r="M102" s="6" t="str">
        <f ca="1">VLOOKUP(L102, 기준!$A$1:$C$15,3)</f>
        <v>30대</v>
      </c>
      <c r="N102" s="1" t="str">
        <f t="shared" si="26"/>
        <v>1</v>
      </c>
      <c r="O102" s="13">
        <v>20060629</v>
      </c>
      <c r="P102" s="1" t="str">
        <f t="shared" si="27"/>
        <v>2006</v>
      </c>
      <c r="Q102" s="1" t="str">
        <f t="shared" si="28"/>
        <v>06</v>
      </c>
      <c r="R102" s="1" t="str">
        <f t="shared" si="29"/>
        <v>29</v>
      </c>
      <c r="S102" s="3">
        <f t="shared" si="30"/>
        <v>38897</v>
      </c>
      <c r="T102" s="1">
        <f t="shared" ca="1" si="31"/>
        <v>6731</v>
      </c>
    </row>
    <row r="103" spans="1:20" x14ac:dyDescent="0.4">
      <c r="A103" s="1" t="s">
        <v>120</v>
      </c>
      <c r="B103" s="1" t="s">
        <v>442</v>
      </c>
      <c r="C103" s="1" t="str">
        <f t="shared" si="21"/>
        <v>940101</v>
      </c>
      <c r="D103" s="1" t="str">
        <f t="shared" si="22"/>
        <v>94</v>
      </c>
      <c r="E103" s="1" t="str">
        <f t="shared" si="32"/>
        <v>01</v>
      </c>
      <c r="F103" s="1" t="str">
        <f t="shared" si="33"/>
        <v>01</v>
      </c>
      <c r="G103" s="3">
        <f t="shared" si="34"/>
        <v>34335</v>
      </c>
      <c r="H103" s="3">
        <f t="shared" ca="1" si="23"/>
        <v>45628</v>
      </c>
      <c r="I103" s="4">
        <f t="shared" ca="1" si="35"/>
        <v>11293</v>
      </c>
      <c r="J103" s="5">
        <f t="shared" ca="1" si="24"/>
        <v>30.93972602739726</v>
      </c>
      <c r="K103" s="5">
        <f t="shared" ca="1" si="25"/>
        <v>30</v>
      </c>
      <c r="L103" s="5">
        <f t="shared" ca="1" si="36"/>
        <v>31</v>
      </c>
      <c r="M103" s="6" t="str">
        <f ca="1">VLOOKUP(L103, 기준!$A$1:$C$15,3)</f>
        <v>30대</v>
      </c>
      <c r="N103" s="1" t="str">
        <f t="shared" si="26"/>
        <v>1</v>
      </c>
      <c r="O103" s="13">
        <v>20060629</v>
      </c>
      <c r="P103" s="1" t="str">
        <f t="shared" si="27"/>
        <v>2006</v>
      </c>
      <c r="Q103" s="1" t="str">
        <f t="shared" si="28"/>
        <v>06</v>
      </c>
      <c r="R103" s="1" t="str">
        <f t="shared" si="29"/>
        <v>29</v>
      </c>
      <c r="S103" s="3">
        <f t="shared" si="30"/>
        <v>38897</v>
      </c>
      <c r="T103" s="1">
        <f t="shared" ca="1" si="31"/>
        <v>6731</v>
      </c>
    </row>
    <row r="104" spans="1:20" x14ac:dyDescent="0.4">
      <c r="A104" s="1" t="s">
        <v>121</v>
      </c>
      <c r="B104" s="2" t="s">
        <v>434</v>
      </c>
      <c r="C104" s="1" t="str">
        <f t="shared" si="21"/>
        <v>191211</v>
      </c>
      <c r="D104" s="1" t="str">
        <f t="shared" si="22"/>
        <v>19</v>
      </c>
      <c r="E104" s="1" t="str">
        <f t="shared" si="32"/>
        <v>12</v>
      </c>
      <c r="F104" s="1" t="str">
        <f t="shared" si="33"/>
        <v>11</v>
      </c>
      <c r="G104" s="3">
        <f t="shared" si="34"/>
        <v>7285</v>
      </c>
      <c r="H104" s="3">
        <f t="shared" ca="1" si="23"/>
        <v>45628</v>
      </c>
      <c r="I104" s="4">
        <f t="shared" ca="1" si="35"/>
        <v>38343</v>
      </c>
      <c r="J104" s="5">
        <f t="shared" ca="1" si="24"/>
        <v>105.04931506849314</v>
      </c>
      <c r="K104" s="5">
        <f t="shared" ca="1" si="25"/>
        <v>105</v>
      </c>
      <c r="L104" s="5">
        <f t="shared" ca="1" si="36"/>
        <v>106</v>
      </c>
      <c r="M104" s="6" t="str">
        <f ca="1">VLOOKUP(L104, 기준!$A$1:$C$15,3)</f>
        <v>100대</v>
      </c>
      <c r="N104" s="1" t="str">
        <f t="shared" si="26"/>
        <v>1</v>
      </c>
      <c r="O104" s="13">
        <v>20060629</v>
      </c>
      <c r="P104" s="1" t="str">
        <f t="shared" si="27"/>
        <v>2006</v>
      </c>
      <c r="Q104" s="1" t="str">
        <f t="shared" si="28"/>
        <v>06</v>
      </c>
      <c r="R104" s="1" t="str">
        <f t="shared" si="29"/>
        <v>29</v>
      </c>
      <c r="S104" s="3">
        <f t="shared" si="30"/>
        <v>38897</v>
      </c>
      <c r="T104" s="1">
        <f t="shared" ca="1" si="31"/>
        <v>6731</v>
      </c>
    </row>
    <row r="105" spans="1:20" x14ac:dyDescent="0.4">
      <c r="A105" s="1" t="s">
        <v>122</v>
      </c>
      <c r="B105" s="1" t="s">
        <v>466</v>
      </c>
      <c r="C105" s="1" t="str">
        <f t="shared" si="21"/>
        <v>911111</v>
      </c>
      <c r="D105" s="1" t="str">
        <f t="shared" si="22"/>
        <v>91</v>
      </c>
      <c r="E105" s="1" t="str">
        <f t="shared" si="32"/>
        <v>11</v>
      </c>
      <c r="F105" s="1" t="str">
        <f t="shared" si="33"/>
        <v>11</v>
      </c>
      <c r="G105" s="3">
        <f t="shared" si="34"/>
        <v>33553</v>
      </c>
      <c r="H105" s="3">
        <f t="shared" ca="1" si="23"/>
        <v>45628</v>
      </c>
      <c r="I105" s="4">
        <f t="shared" ca="1" si="35"/>
        <v>12075</v>
      </c>
      <c r="J105" s="5">
        <f t="shared" ca="1" si="24"/>
        <v>33.082191780821915</v>
      </c>
      <c r="K105" s="5">
        <f t="shared" ca="1" si="25"/>
        <v>33</v>
      </c>
      <c r="L105" s="5">
        <f t="shared" ca="1" si="36"/>
        <v>34</v>
      </c>
      <c r="M105" s="6" t="str">
        <f ca="1">VLOOKUP(L105, 기준!$A$1:$C$15,3)</f>
        <v>30대</v>
      </c>
      <c r="N105" s="1" t="str">
        <f t="shared" si="26"/>
        <v>2</v>
      </c>
      <c r="O105" s="13">
        <v>20060629</v>
      </c>
      <c r="P105" s="1" t="str">
        <f t="shared" si="27"/>
        <v>2006</v>
      </c>
      <c r="Q105" s="1" t="str">
        <f t="shared" si="28"/>
        <v>06</v>
      </c>
      <c r="R105" s="1" t="str">
        <f t="shared" si="29"/>
        <v>29</v>
      </c>
      <c r="S105" s="3">
        <f t="shared" si="30"/>
        <v>38897</v>
      </c>
      <c r="T105" s="1">
        <f t="shared" ca="1" si="31"/>
        <v>6731</v>
      </c>
    </row>
    <row r="106" spans="1:20" x14ac:dyDescent="0.4">
      <c r="A106" s="1" t="s">
        <v>123</v>
      </c>
      <c r="B106" s="2" t="s">
        <v>447</v>
      </c>
      <c r="C106" s="1" t="str">
        <f t="shared" si="21"/>
        <v>691211</v>
      </c>
      <c r="D106" s="1" t="str">
        <f t="shared" si="22"/>
        <v>69</v>
      </c>
      <c r="E106" s="1" t="str">
        <f t="shared" si="32"/>
        <v>12</v>
      </c>
      <c r="F106" s="1" t="str">
        <f t="shared" si="33"/>
        <v>11</v>
      </c>
      <c r="G106" s="3">
        <f t="shared" si="34"/>
        <v>25548</v>
      </c>
      <c r="H106" s="3">
        <f t="shared" ca="1" si="23"/>
        <v>45628</v>
      </c>
      <c r="I106" s="4">
        <f t="shared" ca="1" si="35"/>
        <v>20080</v>
      </c>
      <c r="J106" s="5">
        <f t="shared" ca="1" si="24"/>
        <v>55.013698630136986</v>
      </c>
      <c r="K106" s="5">
        <f t="shared" ca="1" si="25"/>
        <v>55</v>
      </c>
      <c r="L106" s="5">
        <f t="shared" ca="1" si="36"/>
        <v>56</v>
      </c>
      <c r="M106" s="6" t="str">
        <f ca="1">VLOOKUP(L106, 기준!$A$1:$C$15,3)</f>
        <v>50대</v>
      </c>
      <c r="N106" s="1" t="str">
        <f t="shared" si="26"/>
        <v>1</v>
      </c>
      <c r="O106" s="13">
        <v>20060629</v>
      </c>
      <c r="P106" s="1" t="str">
        <f t="shared" si="27"/>
        <v>2006</v>
      </c>
      <c r="Q106" s="1" t="str">
        <f t="shared" si="28"/>
        <v>06</v>
      </c>
      <c r="R106" s="1" t="str">
        <f t="shared" si="29"/>
        <v>29</v>
      </c>
      <c r="S106" s="3">
        <f t="shared" si="30"/>
        <v>38897</v>
      </c>
      <c r="T106" s="1">
        <f t="shared" ca="1" si="31"/>
        <v>6731</v>
      </c>
    </row>
    <row r="107" spans="1:20" x14ac:dyDescent="0.4">
      <c r="A107" s="1" t="s">
        <v>124</v>
      </c>
      <c r="B107" s="1" t="s">
        <v>441</v>
      </c>
      <c r="C107" s="1" t="str">
        <f t="shared" si="21"/>
        <v>900111</v>
      </c>
      <c r="D107" s="1" t="str">
        <f t="shared" si="22"/>
        <v>90</v>
      </c>
      <c r="E107" s="1" t="str">
        <f t="shared" si="32"/>
        <v>01</v>
      </c>
      <c r="F107" s="1" t="str">
        <f t="shared" si="33"/>
        <v>11</v>
      </c>
      <c r="G107" s="3">
        <f t="shared" si="34"/>
        <v>32884</v>
      </c>
      <c r="H107" s="3">
        <f t="shared" ca="1" si="23"/>
        <v>45628</v>
      </c>
      <c r="I107" s="4">
        <f t="shared" ca="1" si="35"/>
        <v>12744</v>
      </c>
      <c r="J107" s="5">
        <f t="shared" ca="1" si="24"/>
        <v>34.915068493150685</v>
      </c>
      <c r="K107" s="5">
        <f t="shared" ca="1" si="25"/>
        <v>34</v>
      </c>
      <c r="L107" s="5">
        <f t="shared" ca="1" si="36"/>
        <v>35</v>
      </c>
      <c r="M107" s="6" t="str">
        <f ca="1">VLOOKUP(L107, 기준!$A$1:$C$15,3)</f>
        <v>30대</v>
      </c>
      <c r="N107" s="1" t="str">
        <f t="shared" si="26"/>
        <v>1</v>
      </c>
      <c r="O107" s="13">
        <v>20060629</v>
      </c>
      <c r="P107" s="1" t="str">
        <f t="shared" si="27"/>
        <v>2006</v>
      </c>
      <c r="Q107" s="1" t="str">
        <f t="shared" si="28"/>
        <v>06</v>
      </c>
      <c r="R107" s="1" t="str">
        <f t="shared" si="29"/>
        <v>29</v>
      </c>
      <c r="S107" s="3">
        <f t="shared" si="30"/>
        <v>38897</v>
      </c>
      <c r="T107" s="1">
        <f t="shared" ca="1" si="31"/>
        <v>6731</v>
      </c>
    </row>
    <row r="108" spans="1:20" x14ac:dyDescent="0.4">
      <c r="A108" s="1" t="s">
        <v>125</v>
      </c>
      <c r="B108" s="1" t="s">
        <v>435</v>
      </c>
      <c r="C108" s="1" t="str">
        <f t="shared" si="21"/>
        <v>911111</v>
      </c>
      <c r="D108" s="1" t="str">
        <f t="shared" si="22"/>
        <v>91</v>
      </c>
      <c r="E108" s="1" t="str">
        <f t="shared" si="32"/>
        <v>11</v>
      </c>
      <c r="F108" s="1" t="str">
        <f t="shared" si="33"/>
        <v>11</v>
      </c>
      <c r="G108" s="3">
        <f t="shared" si="34"/>
        <v>33553</v>
      </c>
      <c r="H108" s="3">
        <f t="shared" ca="1" si="23"/>
        <v>45628</v>
      </c>
      <c r="I108" s="4">
        <f t="shared" ca="1" si="35"/>
        <v>12075</v>
      </c>
      <c r="J108" s="5">
        <f t="shared" ca="1" si="24"/>
        <v>33.082191780821915</v>
      </c>
      <c r="K108" s="5">
        <f t="shared" ca="1" si="25"/>
        <v>33</v>
      </c>
      <c r="L108" s="5">
        <f t="shared" ca="1" si="36"/>
        <v>34</v>
      </c>
      <c r="M108" s="6" t="str">
        <f ca="1">VLOOKUP(L108, 기준!$A$1:$C$15,3)</f>
        <v>30대</v>
      </c>
      <c r="N108" s="1" t="str">
        <f t="shared" si="26"/>
        <v>1</v>
      </c>
      <c r="O108" s="13">
        <v>20060629</v>
      </c>
      <c r="P108" s="1" t="str">
        <f t="shared" si="27"/>
        <v>2006</v>
      </c>
      <c r="Q108" s="1" t="str">
        <f t="shared" si="28"/>
        <v>06</v>
      </c>
      <c r="R108" s="1" t="str">
        <f t="shared" si="29"/>
        <v>29</v>
      </c>
      <c r="S108" s="3">
        <f t="shared" si="30"/>
        <v>38897</v>
      </c>
      <c r="T108" s="1">
        <f t="shared" ca="1" si="31"/>
        <v>6731</v>
      </c>
    </row>
    <row r="109" spans="1:20" x14ac:dyDescent="0.4">
      <c r="A109" s="1" t="s">
        <v>126</v>
      </c>
      <c r="B109" s="1" t="s">
        <v>442</v>
      </c>
      <c r="C109" s="1" t="str">
        <f t="shared" si="21"/>
        <v>940101</v>
      </c>
      <c r="D109" s="1" t="str">
        <f t="shared" si="22"/>
        <v>94</v>
      </c>
      <c r="E109" s="1" t="str">
        <f t="shared" si="32"/>
        <v>01</v>
      </c>
      <c r="F109" s="1" t="str">
        <f t="shared" si="33"/>
        <v>01</v>
      </c>
      <c r="G109" s="3">
        <f t="shared" si="34"/>
        <v>34335</v>
      </c>
      <c r="H109" s="3">
        <f t="shared" ca="1" si="23"/>
        <v>45628</v>
      </c>
      <c r="I109" s="4">
        <f t="shared" ca="1" si="35"/>
        <v>11293</v>
      </c>
      <c r="J109" s="5">
        <f t="shared" ca="1" si="24"/>
        <v>30.93972602739726</v>
      </c>
      <c r="K109" s="5">
        <f t="shared" ca="1" si="25"/>
        <v>30</v>
      </c>
      <c r="L109" s="5">
        <f t="shared" ca="1" si="36"/>
        <v>31</v>
      </c>
      <c r="M109" s="6" t="str">
        <f ca="1">VLOOKUP(L109, 기준!$A$1:$C$15,3)</f>
        <v>30대</v>
      </c>
      <c r="N109" s="1" t="str">
        <f t="shared" si="26"/>
        <v>1</v>
      </c>
      <c r="O109" s="13">
        <v>20060629</v>
      </c>
      <c r="P109" s="1" t="str">
        <f t="shared" si="27"/>
        <v>2006</v>
      </c>
      <c r="Q109" s="1" t="str">
        <f t="shared" si="28"/>
        <v>06</v>
      </c>
      <c r="R109" s="1" t="str">
        <f t="shared" si="29"/>
        <v>29</v>
      </c>
      <c r="S109" s="3">
        <f t="shared" si="30"/>
        <v>38897</v>
      </c>
      <c r="T109" s="1">
        <f t="shared" ca="1" si="31"/>
        <v>6731</v>
      </c>
    </row>
    <row r="110" spans="1:20" x14ac:dyDescent="0.4">
      <c r="A110" s="1" t="s">
        <v>127</v>
      </c>
      <c r="B110" s="2" t="s">
        <v>436</v>
      </c>
      <c r="C110" s="1" t="str">
        <f t="shared" si="21"/>
        <v>191211</v>
      </c>
      <c r="D110" s="1" t="str">
        <f t="shared" si="22"/>
        <v>19</v>
      </c>
      <c r="E110" s="1" t="str">
        <f t="shared" si="32"/>
        <v>12</v>
      </c>
      <c r="F110" s="1" t="str">
        <f t="shared" si="33"/>
        <v>11</v>
      </c>
      <c r="G110" s="3">
        <f t="shared" si="34"/>
        <v>7285</v>
      </c>
      <c r="H110" s="3">
        <f t="shared" ca="1" si="23"/>
        <v>45628</v>
      </c>
      <c r="I110" s="4">
        <f t="shared" ca="1" si="35"/>
        <v>38343</v>
      </c>
      <c r="J110" s="5">
        <f t="shared" ca="1" si="24"/>
        <v>105.04931506849314</v>
      </c>
      <c r="K110" s="5">
        <f t="shared" ca="1" si="25"/>
        <v>105</v>
      </c>
      <c r="L110" s="5">
        <f t="shared" ca="1" si="36"/>
        <v>106</v>
      </c>
      <c r="M110" s="6" t="str">
        <f ca="1">VLOOKUP(L110, 기준!$A$1:$C$15,3)</f>
        <v>100대</v>
      </c>
      <c r="N110" s="1" t="str">
        <f t="shared" si="26"/>
        <v>1</v>
      </c>
      <c r="O110" s="13">
        <v>20060629</v>
      </c>
      <c r="P110" s="1" t="str">
        <f t="shared" si="27"/>
        <v>2006</v>
      </c>
      <c r="Q110" s="1" t="str">
        <f t="shared" si="28"/>
        <v>06</v>
      </c>
      <c r="R110" s="1" t="str">
        <f t="shared" si="29"/>
        <v>29</v>
      </c>
      <c r="S110" s="3">
        <f t="shared" si="30"/>
        <v>38897</v>
      </c>
      <c r="T110" s="1">
        <f t="shared" ca="1" si="31"/>
        <v>6731</v>
      </c>
    </row>
    <row r="111" spans="1:20" x14ac:dyDescent="0.4">
      <c r="A111" s="1" t="s">
        <v>128</v>
      </c>
      <c r="B111" s="1" t="s">
        <v>12</v>
      </c>
      <c r="C111" s="1" t="str">
        <f t="shared" si="21"/>
        <v>910101</v>
      </c>
      <c r="D111" s="1" t="str">
        <f t="shared" si="22"/>
        <v>91</v>
      </c>
      <c r="E111" s="1" t="str">
        <f t="shared" si="32"/>
        <v>01</v>
      </c>
      <c r="F111" s="1" t="str">
        <f t="shared" si="33"/>
        <v>01</v>
      </c>
      <c r="G111" s="3">
        <f t="shared" si="34"/>
        <v>33239</v>
      </c>
      <c r="H111" s="3">
        <f t="shared" ca="1" si="23"/>
        <v>45628</v>
      </c>
      <c r="I111" s="4">
        <f t="shared" ca="1" si="35"/>
        <v>12389</v>
      </c>
      <c r="J111" s="5">
        <f t="shared" ca="1" si="24"/>
        <v>33.942465753424656</v>
      </c>
      <c r="K111" s="5">
        <f t="shared" ca="1" si="25"/>
        <v>33</v>
      </c>
      <c r="L111" s="5">
        <f t="shared" ca="1" si="36"/>
        <v>34</v>
      </c>
      <c r="M111" s="6" t="str">
        <f ca="1">VLOOKUP(L111, 기준!$A$1:$C$15,3)</f>
        <v>30대</v>
      </c>
      <c r="N111" s="1" t="str">
        <f t="shared" si="26"/>
        <v>1</v>
      </c>
      <c r="O111" s="13">
        <v>20060629</v>
      </c>
      <c r="P111" s="1" t="str">
        <f t="shared" si="27"/>
        <v>2006</v>
      </c>
      <c r="Q111" s="1" t="str">
        <f t="shared" si="28"/>
        <v>06</v>
      </c>
      <c r="R111" s="1" t="str">
        <f t="shared" si="29"/>
        <v>29</v>
      </c>
      <c r="S111" s="3">
        <f t="shared" si="30"/>
        <v>38897</v>
      </c>
      <c r="T111" s="1">
        <f t="shared" ca="1" si="31"/>
        <v>6731</v>
      </c>
    </row>
    <row r="112" spans="1:20" x14ac:dyDescent="0.4">
      <c r="A112" s="1" t="s">
        <v>129</v>
      </c>
      <c r="B112" s="2" t="s">
        <v>447</v>
      </c>
      <c r="C112" s="1" t="str">
        <f t="shared" si="21"/>
        <v>691211</v>
      </c>
      <c r="D112" s="1" t="str">
        <f t="shared" si="22"/>
        <v>69</v>
      </c>
      <c r="E112" s="1" t="str">
        <f t="shared" si="32"/>
        <v>12</v>
      </c>
      <c r="F112" s="1" t="str">
        <f t="shared" si="33"/>
        <v>11</v>
      </c>
      <c r="G112" s="3">
        <f t="shared" si="34"/>
        <v>25548</v>
      </c>
      <c r="H112" s="3">
        <f t="shared" ca="1" si="23"/>
        <v>45628</v>
      </c>
      <c r="I112" s="4">
        <f t="shared" ca="1" si="35"/>
        <v>20080</v>
      </c>
      <c r="J112" s="5">
        <f t="shared" ca="1" si="24"/>
        <v>55.013698630136986</v>
      </c>
      <c r="K112" s="5">
        <f t="shared" ca="1" si="25"/>
        <v>55</v>
      </c>
      <c r="L112" s="5">
        <f t="shared" ca="1" si="36"/>
        <v>56</v>
      </c>
      <c r="M112" s="6" t="str">
        <f ca="1">VLOOKUP(L112, 기준!$A$1:$C$15,3)</f>
        <v>50대</v>
      </c>
      <c r="N112" s="1" t="str">
        <f t="shared" si="26"/>
        <v>1</v>
      </c>
      <c r="O112" s="13">
        <v>20060629</v>
      </c>
      <c r="P112" s="1" t="str">
        <f t="shared" si="27"/>
        <v>2006</v>
      </c>
      <c r="Q112" s="1" t="str">
        <f t="shared" si="28"/>
        <v>06</v>
      </c>
      <c r="R112" s="1" t="str">
        <f t="shared" si="29"/>
        <v>29</v>
      </c>
      <c r="S112" s="3">
        <f t="shared" si="30"/>
        <v>38897</v>
      </c>
      <c r="T112" s="1">
        <f t="shared" ca="1" si="31"/>
        <v>6731</v>
      </c>
    </row>
    <row r="113" spans="1:20" x14ac:dyDescent="0.4">
      <c r="A113" s="1" t="s">
        <v>130</v>
      </c>
      <c r="B113" s="1" t="s">
        <v>461</v>
      </c>
      <c r="C113" s="1" t="str">
        <f t="shared" si="21"/>
        <v>900111</v>
      </c>
      <c r="D113" s="1" t="str">
        <f t="shared" si="22"/>
        <v>90</v>
      </c>
      <c r="E113" s="1" t="str">
        <f t="shared" si="32"/>
        <v>01</v>
      </c>
      <c r="F113" s="1" t="str">
        <f t="shared" si="33"/>
        <v>11</v>
      </c>
      <c r="G113" s="3">
        <f t="shared" si="34"/>
        <v>32884</v>
      </c>
      <c r="H113" s="3">
        <f t="shared" ca="1" si="23"/>
        <v>45628</v>
      </c>
      <c r="I113" s="4">
        <f t="shared" ca="1" si="35"/>
        <v>12744</v>
      </c>
      <c r="J113" s="5">
        <f t="shared" ca="1" si="24"/>
        <v>34.915068493150685</v>
      </c>
      <c r="K113" s="5">
        <f t="shared" ca="1" si="25"/>
        <v>34</v>
      </c>
      <c r="L113" s="5">
        <f t="shared" ca="1" si="36"/>
        <v>35</v>
      </c>
      <c r="M113" s="6" t="str">
        <f ca="1">VLOOKUP(L113, 기준!$A$1:$C$15,3)</f>
        <v>30대</v>
      </c>
      <c r="N113" s="1" t="str">
        <f t="shared" si="26"/>
        <v>1</v>
      </c>
      <c r="O113" s="13">
        <v>20060629</v>
      </c>
      <c r="P113" s="1" t="str">
        <f t="shared" si="27"/>
        <v>2006</v>
      </c>
      <c r="Q113" s="1" t="str">
        <f t="shared" si="28"/>
        <v>06</v>
      </c>
      <c r="R113" s="1" t="str">
        <f t="shared" si="29"/>
        <v>29</v>
      </c>
      <c r="S113" s="3">
        <f t="shared" si="30"/>
        <v>38897</v>
      </c>
      <c r="T113" s="1">
        <f t="shared" ca="1" si="31"/>
        <v>6731</v>
      </c>
    </row>
    <row r="114" spans="1:20" x14ac:dyDescent="0.4">
      <c r="A114" s="1" t="s">
        <v>131</v>
      </c>
      <c r="B114" s="1" t="s">
        <v>462</v>
      </c>
      <c r="C114" s="1" t="str">
        <f t="shared" si="21"/>
        <v>911111</v>
      </c>
      <c r="D114" s="1" t="str">
        <f t="shared" si="22"/>
        <v>91</v>
      </c>
      <c r="E114" s="1" t="str">
        <f t="shared" si="32"/>
        <v>11</v>
      </c>
      <c r="F114" s="1" t="str">
        <f t="shared" si="33"/>
        <v>11</v>
      </c>
      <c r="G114" s="3">
        <f t="shared" si="34"/>
        <v>33553</v>
      </c>
      <c r="H114" s="3">
        <f t="shared" ca="1" si="23"/>
        <v>45628</v>
      </c>
      <c r="I114" s="4">
        <f t="shared" ca="1" si="35"/>
        <v>12075</v>
      </c>
      <c r="J114" s="5">
        <f t="shared" ca="1" si="24"/>
        <v>33.082191780821915</v>
      </c>
      <c r="K114" s="5">
        <f t="shared" ca="1" si="25"/>
        <v>33</v>
      </c>
      <c r="L114" s="5">
        <f t="shared" ca="1" si="36"/>
        <v>34</v>
      </c>
      <c r="M114" s="6" t="str">
        <f ca="1">VLOOKUP(L114, 기준!$A$1:$C$15,3)</f>
        <v>30대</v>
      </c>
      <c r="N114" s="1" t="str">
        <f t="shared" si="26"/>
        <v>1</v>
      </c>
      <c r="O114" s="13">
        <v>20060629</v>
      </c>
      <c r="P114" s="1" t="str">
        <f t="shared" si="27"/>
        <v>2006</v>
      </c>
      <c r="Q114" s="1" t="str">
        <f t="shared" si="28"/>
        <v>06</v>
      </c>
      <c r="R114" s="1" t="str">
        <f t="shared" si="29"/>
        <v>29</v>
      </c>
      <c r="S114" s="3">
        <f t="shared" si="30"/>
        <v>38897</v>
      </c>
      <c r="T114" s="1">
        <f t="shared" ca="1" si="31"/>
        <v>6731</v>
      </c>
    </row>
    <row r="115" spans="1:20" x14ac:dyDescent="0.4">
      <c r="A115" s="1" t="s">
        <v>132</v>
      </c>
      <c r="B115" s="1" t="s">
        <v>440</v>
      </c>
      <c r="C115" s="1" t="str">
        <f t="shared" si="21"/>
        <v>940101</v>
      </c>
      <c r="D115" s="1" t="str">
        <f t="shared" si="22"/>
        <v>94</v>
      </c>
      <c r="E115" s="1" t="str">
        <f t="shared" si="32"/>
        <v>01</v>
      </c>
      <c r="F115" s="1" t="str">
        <f t="shared" si="33"/>
        <v>01</v>
      </c>
      <c r="G115" s="3">
        <f t="shared" si="34"/>
        <v>34335</v>
      </c>
      <c r="H115" s="3">
        <f t="shared" ca="1" si="23"/>
        <v>45628</v>
      </c>
      <c r="I115" s="4">
        <f t="shared" ca="1" si="35"/>
        <v>11293</v>
      </c>
      <c r="J115" s="5">
        <f t="shared" ca="1" si="24"/>
        <v>30.93972602739726</v>
      </c>
      <c r="K115" s="5">
        <f t="shared" ca="1" si="25"/>
        <v>30</v>
      </c>
      <c r="L115" s="5">
        <f t="shared" ca="1" si="36"/>
        <v>31</v>
      </c>
      <c r="M115" s="6" t="str">
        <f ca="1">VLOOKUP(L115, 기준!$A$1:$C$15,3)</f>
        <v>30대</v>
      </c>
      <c r="N115" s="1" t="str">
        <f t="shared" si="26"/>
        <v>1</v>
      </c>
      <c r="O115" s="13">
        <v>20060629</v>
      </c>
      <c r="P115" s="1" t="str">
        <f t="shared" si="27"/>
        <v>2006</v>
      </c>
      <c r="Q115" s="1" t="str">
        <f t="shared" si="28"/>
        <v>06</v>
      </c>
      <c r="R115" s="1" t="str">
        <f t="shared" si="29"/>
        <v>29</v>
      </c>
      <c r="S115" s="3">
        <f t="shared" si="30"/>
        <v>38897</v>
      </c>
      <c r="T115" s="1">
        <f t="shared" ca="1" si="31"/>
        <v>6731</v>
      </c>
    </row>
    <row r="116" spans="1:20" x14ac:dyDescent="0.4">
      <c r="A116" s="1" t="s">
        <v>133</v>
      </c>
      <c r="B116" s="2" t="s">
        <v>434</v>
      </c>
      <c r="C116" s="1" t="str">
        <f t="shared" si="21"/>
        <v>191211</v>
      </c>
      <c r="D116" s="1" t="str">
        <f t="shared" si="22"/>
        <v>19</v>
      </c>
      <c r="E116" s="1" t="str">
        <f t="shared" si="32"/>
        <v>12</v>
      </c>
      <c r="F116" s="1" t="str">
        <f t="shared" si="33"/>
        <v>11</v>
      </c>
      <c r="G116" s="3">
        <f t="shared" si="34"/>
        <v>7285</v>
      </c>
      <c r="H116" s="3">
        <f t="shared" ca="1" si="23"/>
        <v>45628</v>
      </c>
      <c r="I116" s="4">
        <f t="shared" ca="1" si="35"/>
        <v>38343</v>
      </c>
      <c r="J116" s="5">
        <f t="shared" ca="1" si="24"/>
        <v>105.04931506849314</v>
      </c>
      <c r="K116" s="5">
        <f t="shared" ca="1" si="25"/>
        <v>105</v>
      </c>
      <c r="L116" s="5">
        <f t="shared" ca="1" si="36"/>
        <v>106</v>
      </c>
      <c r="M116" s="6" t="str">
        <f ca="1">VLOOKUP(L116, 기준!$A$1:$C$15,3)</f>
        <v>100대</v>
      </c>
      <c r="N116" s="1" t="str">
        <f t="shared" si="26"/>
        <v>1</v>
      </c>
      <c r="O116" s="13">
        <v>20060629</v>
      </c>
      <c r="P116" s="1" t="str">
        <f t="shared" si="27"/>
        <v>2006</v>
      </c>
      <c r="Q116" s="1" t="str">
        <f t="shared" si="28"/>
        <v>06</v>
      </c>
      <c r="R116" s="1" t="str">
        <f t="shared" si="29"/>
        <v>29</v>
      </c>
      <c r="S116" s="3">
        <f t="shared" si="30"/>
        <v>38897</v>
      </c>
      <c r="T116" s="1">
        <f t="shared" ca="1" si="31"/>
        <v>6731</v>
      </c>
    </row>
    <row r="117" spans="1:20" x14ac:dyDescent="0.4">
      <c r="A117" s="1" t="s">
        <v>134</v>
      </c>
      <c r="B117" s="1" t="s">
        <v>466</v>
      </c>
      <c r="C117" s="1" t="str">
        <f t="shared" si="21"/>
        <v>911111</v>
      </c>
      <c r="D117" s="1" t="str">
        <f t="shared" si="22"/>
        <v>91</v>
      </c>
      <c r="E117" s="1" t="str">
        <f t="shared" si="32"/>
        <v>11</v>
      </c>
      <c r="F117" s="1" t="str">
        <f t="shared" si="33"/>
        <v>11</v>
      </c>
      <c r="G117" s="3">
        <f t="shared" si="34"/>
        <v>33553</v>
      </c>
      <c r="H117" s="3">
        <f t="shared" ca="1" si="23"/>
        <v>45628</v>
      </c>
      <c r="I117" s="4">
        <f t="shared" ca="1" si="35"/>
        <v>12075</v>
      </c>
      <c r="J117" s="5">
        <f t="shared" ca="1" si="24"/>
        <v>33.082191780821915</v>
      </c>
      <c r="K117" s="5">
        <f t="shared" ca="1" si="25"/>
        <v>33</v>
      </c>
      <c r="L117" s="5">
        <f t="shared" ca="1" si="36"/>
        <v>34</v>
      </c>
      <c r="M117" s="6" t="str">
        <f ca="1">VLOOKUP(L117, 기준!$A$1:$C$15,3)</f>
        <v>30대</v>
      </c>
      <c r="N117" s="1" t="str">
        <f t="shared" si="26"/>
        <v>2</v>
      </c>
      <c r="O117" s="13">
        <v>20060721</v>
      </c>
      <c r="P117" s="1" t="str">
        <f t="shared" si="27"/>
        <v>2006</v>
      </c>
      <c r="Q117" s="1" t="str">
        <f t="shared" si="28"/>
        <v>07</v>
      </c>
      <c r="R117" s="1" t="str">
        <f t="shared" si="29"/>
        <v>21</v>
      </c>
      <c r="S117" s="3">
        <f t="shared" si="30"/>
        <v>38919</v>
      </c>
      <c r="T117" s="1">
        <f t="shared" ca="1" si="31"/>
        <v>6709</v>
      </c>
    </row>
    <row r="118" spans="1:20" x14ac:dyDescent="0.4">
      <c r="A118" s="1" t="s">
        <v>135</v>
      </c>
      <c r="B118" s="2" t="s">
        <v>447</v>
      </c>
      <c r="C118" s="1" t="str">
        <f t="shared" si="21"/>
        <v>691211</v>
      </c>
      <c r="D118" s="1" t="str">
        <f t="shared" si="22"/>
        <v>69</v>
      </c>
      <c r="E118" s="1" t="str">
        <f t="shared" si="32"/>
        <v>12</v>
      </c>
      <c r="F118" s="1" t="str">
        <f t="shared" si="33"/>
        <v>11</v>
      </c>
      <c r="G118" s="3">
        <f t="shared" si="34"/>
        <v>25548</v>
      </c>
      <c r="H118" s="3">
        <f t="shared" ca="1" si="23"/>
        <v>45628</v>
      </c>
      <c r="I118" s="4">
        <f t="shared" ca="1" si="35"/>
        <v>20080</v>
      </c>
      <c r="J118" s="5">
        <f t="shared" ca="1" si="24"/>
        <v>55.013698630136986</v>
      </c>
      <c r="K118" s="5">
        <f t="shared" ca="1" si="25"/>
        <v>55</v>
      </c>
      <c r="L118" s="5">
        <f t="shared" ca="1" si="36"/>
        <v>56</v>
      </c>
      <c r="M118" s="6" t="str">
        <f ca="1">VLOOKUP(L118, 기준!$A$1:$C$15,3)</f>
        <v>50대</v>
      </c>
      <c r="N118" s="1" t="str">
        <f t="shared" si="26"/>
        <v>1</v>
      </c>
      <c r="O118" s="13">
        <v>20060721</v>
      </c>
      <c r="P118" s="1" t="str">
        <f t="shared" si="27"/>
        <v>2006</v>
      </c>
      <c r="Q118" s="1" t="str">
        <f t="shared" si="28"/>
        <v>07</v>
      </c>
      <c r="R118" s="1" t="str">
        <f t="shared" si="29"/>
        <v>21</v>
      </c>
      <c r="S118" s="3">
        <f t="shared" si="30"/>
        <v>38919</v>
      </c>
      <c r="T118" s="1">
        <f t="shared" ca="1" si="31"/>
        <v>6709</v>
      </c>
    </row>
    <row r="119" spans="1:20" x14ac:dyDescent="0.4">
      <c r="A119" s="1" t="s">
        <v>136</v>
      </c>
      <c r="B119" s="1" t="s">
        <v>441</v>
      </c>
      <c r="C119" s="1" t="str">
        <f t="shared" si="21"/>
        <v>900111</v>
      </c>
      <c r="D119" s="1" t="str">
        <f t="shared" si="22"/>
        <v>90</v>
      </c>
      <c r="E119" s="1" t="str">
        <f t="shared" si="32"/>
        <v>01</v>
      </c>
      <c r="F119" s="1" t="str">
        <f t="shared" si="33"/>
        <v>11</v>
      </c>
      <c r="G119" s="3">
        <f t="shared" si="34"/>
        <v>32884</v>
      </c>
      <c r="H119" s="3">
        <f t="shared" ca="1" si="23"/>
        <v>45628</v>
      </c>
      <c r="I119" s="4">
        <f t="shared" ca="1" si="35"/>
        <v>12744</v>
      </c>
      <c r="J119" s="5">
        <f t="shared" ca="1" si="24"/>
        <v>34.915068493150685</v>
      </c>
      <c r="K119" s="5">
        <f t="shared" ca="1" si="25"/>
        <v>34</v>
      </c>
      <c r="L119" s="5">
        <f t="shared" ca="1" si="36"/>
        <v>35</v>
      </c>
      <c r="M119" s="6" t="str">
        <f ca="1">VLOOKUP(L119, 기준!$A$1:$C$15,3)</f>
        <v>30대</v>
      </c>
      <c r="N119" s="1" t="str">
        <f t="shared" si="26"/>
        <v>1</v>
      </c>
      <c r="O119" s="13">
        <v>20060721</v>
      </c>
      <c r="P119" s="1" t="str">
        <f t="shared" si="27"/>
        <v>2006</v>
      </c>
      <c r="Q119" s="1" t="str">
        <f t="shared" si="28"/>
        <v>07</v>
      </c>
      <c r="R119" s="1" t="str">
        <f t="shared" si="29"/>
        <v>21</v>
      </c>
      <c r="S119" s="3">
        <f t="shared" si="30"/>
        <v>38919</v>
      </c>
      <c r="T119" s="1">
        <f t="shared" ca="1" si="31"/>
        <v>6709</v>
      </c>
    </row>
    <row r="120" spans="1:20" x14ac:dyDescent="0.4">
      <c r="A120" s="1" t="s">
        <v>137</v>
      </c>
      <c r="B120" s="1" t="s">
        <v>435</v>
      </c>
      <c r="C120" s="1" t="str">
        <f t="shared" si="21"/>
        <v>911111</v>
      </c>
      <c r="D120" s="1" t="str">
        <f t="shared" si="22"/>
        <v>91</v>
      </c>
      <c r="E120" s="1" t="str">
        <f t="shared" si="32"/>
        <v>11</v>
      </c>
      <c r="F120" s="1" t="str">
        <f t="shared" si="33"/>
        <v>11</v>
      </c>
      <c r="G120" s="3">
        <f t="shared" si="34"/>
        <v>33553</v>
      </c>
      <c r="H120" s="3">
        <f t="shared" ca="1" si="23"/>
        <v>45628</v>
      </c>
      <c r="I120" s="4">
        <f t="shared" ca="1" si="35"/>
        <v>12075</v>
      </c>
      <c r="J120" s="5">
        <f t="shared" ca="1" si="24"/>
        <v>33.082191780821915</v>
      </c>
      <c r="K120" s="5">
        <f t="shared" ca="1" si="25"/>
        <v>33</v>
      </c>
      <c r="L120" s="5">
        <f t="shared" ca="1" si="36"/>
        <v>34</v>
      </c>
      <c r="M120" s="6" t="str">
        <f ca="1">VLOOKUP(L120, 기준!$A$1:$C$15,3)</f>
        <v>30대</v>
      </c>
      <c r="N120" s="1" t="str">
        <f t="shared" si="26"/>
        <v>1</v>
      </c>
      <c r="O120" s="13">
        <v>20060721</v>
      </c>
      <c r="P120" s="1" t="str">
        <f t="shared" si="27"/>
        <v>2006</v>
      </c>
      <c r="Q120" s="1" t="str">
        <f t="shared" si="28"/>
        <v>07</v>
      </c>
      <c r="R120" s="1" t="str">
        <f t="shared" si="29"/>
        <v>21</v>
      </c>
      <c r="S120" s="3">
        <f t="shared" si="30"/>
        <v>38919</v>
      </c>
      <c r="T120" s="1">
        <f t="shared" ca="1" si="31"/>
        <v>6709</v>
      </c>
    </row>
    <row r="121" spans="1:20" x14ac:dyDescent="0.4">
      <c r="A121" s="1" t="s">
        <v>138</v>
      </c>
      <c r="B121" s="1" t="s">
        <v>442</v>
      </c>
      <c r="C121" s="1" t="str">
        <f t="shared" si="21"/>
        <v>940101</v>
      </c>
      <c r="D121" s="1" t="str">
        <f t="shared" si="22"/>
        <v>94</v>
      </c>
      <c r="E121" s="1" t="str">
        <f t="shared" si="32"/>
        <v>01</v>
      </c>
      <c r="F121" s="1" t="str">
        <f t="shared" si="33"/>
        <v>01</v>
      </c>
      <c r="G121" s="3">
        <f t="shared" si="34"/>
        <v>34335</v>
      </c>
      <c r="H121" s="3">
        <f t="shared" ca="1" si="23"/>
        <v>45628</v>
      </c>
      <c r="I121" s="4">
        <f t="shared" ca="1" si="35"/>
        <v>11293</v>
      </c>
      <c r="J121" s="5">
        <f t="shared" ca="1" si="24"/>
        <v>30.93972602739726</v>
      </c>
      <c r="K121" s="5">
        <f t="shared" ca="1" si="25"/>
        <v>30</v>
      </c>
      <c r="L121" s="5">
        <f t="shared" ca="1" si="36"/>
        <v>31</v>
      </c>
      <c r="M121" s="6" t="str">
        <f ca="1">VLOOKUP(L121, 기준!$A$1:$C$15,3)</f>
        <v>30대</v>
      </c>
      <c r="N121" s="1" t="str">
        <f t="shared" si="26"/>
        <v>1</v>
      </c>
      <c r="O121" s="13">
        <v>20060721</v>
      </c>
      <c r="P121" s="1" t="str">
        <f t="shared" si="27"/>
        <v>2006</v>
      </c>
      <c r="Q121" s="1" t="str">
        <f t="shared" si="28"/>
        <v>07</v>
      </c>
      <c r="R121" s="1" t="str">
        <f t="shared" si="29"/>
        <v>21</v>
      </c>
      <c r="S121" s="3">
        <f t="shared" si="30"/>
        <v>38919</v>
      </c>
      <c r="T121" s="1">
        <f t="shared" ca="1" si="31"/>
        <v>6709</v>
      </c>
    </row>
    <row r="122" spans="1:20" x14ac:dyDescent="0.4">
      <c r="A122" s="1" t="s">
        <v>139</v>
      </c>
      <c r="B122" s="2" t="s">
        <v>434</v>
      </c>
      <c r="C122" s="1" t="str">
        <f t="shared" si="21"/>
        <v>191211</v>
      </c>
      <c r="D122" s="1" t="str">
        <f t="shared" si="22"/>
        <v>19</v>
      </c>
      <c r="E122" s="1" t="str">
        <f t="shared" si="32"/>
        <v>12</v>
      </c>
      <c r="F122" s="1" t="str">
        <f t="shared" si="33"/>
        <v>11</v>
      </c>
      <c r="G122" s="3">
        <f t="shared" si="34"/>
        <v>7285</v>
      </c>
      <c r="H122" s="3">
        <f t="shared" ca="1" si="23"/>
        <v>45628</v>
      </c>
      <c r="I122" s="4">
        <f t="shared" ca="1" si="35"/>
        <v>38343</v>
      </c>
      <c r="J122" s="5">
        <f t="shared" ca="1" si="24"/>
        <v>105.04931506849314</v>
      </c>
      <c r="K122" s="5">
        <f t="shared" ca="1" si="25"/>
        <v>105</v>
      </c>
      <c r="L122" s="5">
        <f t="shared" ca="1" si="36"/>
        <v>106</v>
      </c>
      <c r="M122" s="6" t="str">
        <f ca="1">VLOOKUP(L122, 기준!$A$1:$C$15,3)</f>
        <v>100대</v>
      </c>
      <c r="N122" s="1" t="str">
        <f t="shared" si="26"/>
        <v>1</v>
      </c>
      <c r="O122" s="13">
        <v>20060721</v>
      </c>
      <c r="P122" s="1" t="str">
        <f t="shared" si="27"/>
        <v>2006</v>
      </c>
      <c r="Q122" s="1" t="str">
        <f t="shared" si="28"/>
        <v>07</v>
      </c>
      <c r="R122" s="1" t="str">
        <f t="shared" si="29"/>
        <v>21</v>
      </c>
      <c r="S122" s="3">
        <f t="shared" si="30"/>
        <v>38919</v>
      </c>
      <c r="T122" s="1">
        <f t="shared" ca="1" si="31"/>
        <v>6709</v>
      </c>
    </row>
    <row r="123" spans="1:20" x14ac:dyDescent="0.4">
      <c r="A123" s="1" t="s">
        <v>140</v>
      </c>
      <c r="B123" s="1" t="s">
        <v>466</v>
      </c>
      <c r="C123" s="1" t="str">
        <f t="shared" si="21"/>
        <v>911111</v>
      </c>
      <c r="D123" s="1" t="str">
        <f t="shared" si="22"/>
        <v>91</v>
      </c>
      <c r="E123" s="1" t="str">
        <f t="shared" si="32"/>
        <v>11</v>
      </c>
      <c r="F123" s="1" t="str">
        <f t="shared" si="33"/>
        <v>11</v>
      </c>
      <c r="G123" s="3">
        <f t="shared" si="34"/>
        <v>33553</v>
      </c>
      <c r="H123" s="3">
        <f t="shared" ca="1" si="23"/>
        <v>45628</v>
      </c>
      <c r="I123" s="4">
        <f t="shared" ca="1" si="35"/>
        <v>12075</v>
      </c>
      <c r="J123" s="5">
        <f t="shared" ca="1" si="24"/>
        <v>33.082191780821915</v>
      </c>
      <c r="K123" s="5">
        <f t="shared" ca="1" si="25"/>
        <v>33</v>
      </c>
      <c r="L123" s="5">
        <f t="shared" ca="1" si="36"/>
        <v>34</v>
      </c>
      <c r="M123" s="6" t="str">
        <f ca="1">VLOOKUP(L123, 기준!$A$1:$C$15,3)</f>
        <v>30대</v>
      </c>
      <c r="N123" s="1" t="str">
        <f t="shared" si="26"/>
        <v>2</v>
      </c>
      <c r="O123" s="13">
        <v>20060721</v>
      </c>
      <c r="P123" s="1" t="str">
        <f t="shared" si="27"/>
        <v>2006</v>
      </c>
      <c r="Q123" s="1" t="str">
        <f t="shared" si="28"/>
        <v>07</v>
      </c>
      <c r="R123" s="1" t="str">
        <f t="shared" si="29"/>
        <v>21</v>
      </c>
      <c r="S123" s="3">
        <f t="shared" si="30"/>
        <v>38919</v>
      </c>
      <c r="T123" s="1">
        <f t="shared" ca="1" si="31"/>
        <v>6709</v>
      </c>
    </row>
    <row r="124" spans="1:20" x14ac:dyDescent="0.4">
      <c r="A124" s="1" t="s">
        <v>141</v>
      </c>
      <c r="B124" s="2" t="s">
        <v>447</v>
      </c>
      <c r="C124" s="1" t="str">
        <f t="shared" si="21"/>
        <v>691211</v>
      </c>
      <c r="D124" s="1" t="str">
        <f t="shared" si="22"/>
        <v>69</v>
      </c>
      <c r="E124" s="1" t="str">
        <f t="shared" si="32"/>
        <v>12</v>
      </c>
      <c r="F124" s="1" t="str">
        <f t="shared" si="33"/>
        <v>11</v>
      </c>
      <c r="G124" s="3">
        <f t="shared" si="34"/>
        <v>25548</v>
      </c>
      <c r="H124" s="3">
        <f t="shared" ca="1" si="23"/>
        <v>45628</v>
      </c>
      <c r="I124" s="4">
        <f t="shared" ca="1" si="35"/>
        <v>20080</v>
      </c>
      <c r="J124" s="5">
        <f t="shared" ca="1" si="24"/>
        <v>55.013698630136986</v>
      </c>
      <c r="K124" s="5">
        <f t="shared" ca="1" si="25"/>
        <v>55</v>
      </c>
      <c r="L124" s="5">
        <f t="shared" ca="1" si="36"/>
        <v>56</v>
      </c>
      <c r="M124" s="6" t="str">
        <f ca="1">VLOOKUP(L124, 기준!$A$1:$C$15,3)</f>
        <v>50대</v>
      </c>
      <c r="N124" s="1" t="str">
        <f t="shared" si="26"/>
        <v>1</v>
      </c>
      <c r="O124" s="13">
        <v>20060721</v>
      </c>
      <c r="P124" s="1" t="str">
        <f t="shared" si="27"/>
        <v>2006</v>
      </c>
      <c r="Q124" s="1" t="str">
        <f t="shared" si="28"/>
        <v>07</v>
      </c>
      <c r="R124" s="1" t="str">
        <f t="shared" si="29"/>
        <v>21</v>
      </c>
      <c r="S124" s="3">
        <f t="shared" si="30"/>
        <v>38919</v>
      </c>
      <c r="T124" s="1">
        <f t="shared" ca="1" si="31"/>
        <v>6709</v>
      </c>
    </row>
    <row r="125" spans="1:20" x14ac:dyDescent="0.4">
      <c r="A125" s="1" t="s">
        <v>142</v>
      </c>
      <c r="B125" s="1" t="s">
        <v>441</v>
      </c>
      <c r="C125" s="1" t="str">
        <f t="shared" si="21"/>
        <v>900111</v>
      </c>
      <c r="D125" s="1" t="str">
        <f t="shared" si="22"/>
        <v>90</v>
      </c>
      <c r="E125" s="1" t="str">
        <f t="shared" si="32"/>
        <v>01</v>
      </c>
      <c r="F125" s="1" t="str">
        <f t="shared" si="33"/>
        <v>11</v>
      </c>
      <c r="G125" s="3">
        <f t="shared" si="34"/>
        <v>32884</v>
      </c>
      <c r="H125" s="3">
        <f t="shared" ca="1" si="23"/>
        <v>45628</v>
      </c>
      <c r="I125" s="4">
        <f t="shared" ca="1" si="35"/>
        <v>12744</v>
      </c>
      <c r="J125" s="5">
        <f t="shared" ca="1" si="24"/>
        <v>34.915068493150685</v>
      </c>
      <c r="K125" s="5">
        <f t="shared" ca="1" si="25"/>
        <v>34</v>
      </c>
      <c r="L125" s="5">
        <f t="shared" ca="1" si="36"/>
        <v>35</v>
      </c>
      <c r="M125" s="6" t="str">
        <f ca="1">VLOOKUP(L125, 기준!$A$1:$C$15,3)</f>
        <v>30대</v>
      </c>
      <c r="N125" s="1" t="str">
        <f t="shared" si="26"/>
        <v>1</v>
      </c>
      <c r="O125" s="13">
        <v>20060721</v>
      </c>
      <c r="P125" s="1" t="str">
        <f t="shared" si="27"/>
        <v>2006</v>
      </c>
      <c r="Q125" s="1" t="str">
        <f t="shared" si="28"/>
        <v>07</v>
      </c>
      <c r="R125" s="1" t="str">
        <f t="shared" si="29"/>
        <v>21</v>
      </c>
      <c r="S125" s="3">
        <f t="shared" si="30"/>
        <v>38919</v>
      </c>
      <c r="T125" s="1">
        <f t="shared" ca="1" si="31"/>
        <v>6709</v>
      </c>
    </row>
    <row r="126" spans="1:20" x14ac:dyDescent="0.4">
      <c r="A126" s="1" t="s">
        <v>143</v>
      </c>
      <c r="B126" s="1" t="s">
        <v>435</v>
      </c>
      <c r="C126" s="1" t="str">
        <f t="shared" si="21"/>
        <v>911111</v>
      </c>
      <c r="D126" s="1" t="str">
        <f t="shared" si="22"/>
        <v>91</v>
      </c>
      <c r="E126" s="1" t="str">
        <f t="shared" si="32"/>
        <v>11</v>
      </c>
      <c r="F126" s="1" t="str">
        <f t="shared" si="33"/>
        <v>11</v>
      </c>
      <c r="G126" s="3">
        <f t="shared" si="34"/>
        <v>33553</v>
      </c>
      <c r="H126" s="3">
        <f t="shared" ca="1" si="23"/>
        <v>45628</v>
      </c>
      <c r="I126" s="4">
        <f t="shared" ca="1" si="35"/>
        <v>12075</v>
      </c>
      <c r="J126" s="5">
        <f t="shared" ca="1" si="24"/>
        <v>33.082191780821915</v>
      </c>
      <c r="K126" s="5">
        <f t="shared" ca="1" si="25"/>
        <v>33</v>
      </c>
      <c r="L126" s="5">
        <f t="shared" ca="1" si="36"/>
        <v>34</v>
      </c>
      <c r="M126" s="6" t="str">
        <f ca="1">VLOOKUP(L126, 기준!$A$1:$C$15,3)</f>
        <v>30대</v>
      </c>
      <c r="N126" s="1" t="str">
        <f t="shared" si="26"/>
        <v>1</v>
      </c>
      <c r="O126" s="13">
        <v>20060721</v>
      </c>
      <c r="P126" s="1" t="str">
        <f t="shared" si="27"/>
        <v>2006</v>
      </c>
      <c r="Q126" s="1" t="str">
        <f t="shared" si="28"/>
        <v>07</v>
      </c>
      <c r="R126" s="1" t="str">
        <f t="shared" si="29"/>
        <v>21</v>
      </c>
      <c r="S126" s="3">
        <f t="shared" si="30"/>
        <v>38919</v>
      </c>
      <c r="T126" s="1">
        <f t="shared" ca="1" si="31"/>
        <v>6709</v>
      </c>
    </row>
    <row r="127" spans="1:20" x14ac:dyDescent="0.4">
      <c r="A127" s="1" t="s">
        <v>144</v>
      </c>
      <c r="B127" s="1" t="s">
        <v>442</v>
      </c>
      <c r="C127" s="1" t="str">
        <f t="shared" si="21"/>
        <v>940101</v>
      </c>
      <c r="D127" s="1" t="str">
        <f t="shared" si="22"/>
        <v>94</v>
      </c>
      <c r="E127" s="1" t="str">
        <f t="shared" si="32"/>
        <v>01</v>
      </c>
      <c r="F127" s="1" t="str">
        <f t="shared" si="33"/>
        <v>01</v>
      </c>
      <c r="G127" s="3">
        <f t="shared" si="34"/>
        <v>34335</v>
      </c>
      <c r="H127" s="3">
        <f t="shared" ca="1" si="23"/>
        <v>45628</v>
      </c>
      <c r="I127" s="4">
        <f t="shared" ca="1" si="35"/>
        <v>11293</v>
      </c>
      <c r="J127" s="5">
        <f t="shared" ca="1" si="24"/>
        <v>30.93972602739726</v>
      </c>
      <c r="K127" s="5">
        <f t="shared" ca="1" si="25"/>
        <v>30</v>
      </c>
      <c r="L127" s="5">
        <f t="shared" ca="1" si="36"/>
        <v>31</v>
      </c>
      <c r="M127" s="6" t="str">
        <f ca="1">VLOOKUP(L127, 기준!$A$1:$C$15,3)</f>
        <v>30대</v>
      </c>
      <c r="N127" s="1" t="str">
        <f t="shared" si="26"/>
        <v>1</v>
      </c>
      <c r="O127" s="13">
        <v>20060721</v>
      </c>
      <c r="P127" s="1" t="str">
        <f t="shared" si="27"/>
        <v>2006</v>
      </c>
      <c r="Q127" s="1" t="str">
        <f t="shared" si="28"/>
        <v>07</v>
      </c>
      <c r="R127" s="1" t="str">
        <f t="shared" si="29"/>
        <v>21</v>
      </c>
      <c r="S127" s="3">
        <f t="shared" si="30"/>
        <v>38919</v>
      </c>
      <c r="T127" s="1">
        <f t="shared" ca="1" si="31"/>
        <v>6709</v>
      </c>
    </row>
    <row r="128" spans="1:20" x14ac:dyDescent="0.4">
      <c r="A128" s="1" t="s">
        <v>145</v>
      </c>
      <c r="B128" s="2" t="s">
        <v>436</v>
      </c>
      <c r="C128" s="1" t="str">
        <f t="shared" si="21"/>
        <v>191211</v>
      </c>
      <c r="D128" s="1" t="str">
        <f t="shared" si="22"/>
        <v>19</v>
      </c>
      <c r="E128" s="1" t="str">
        <f t="shared" si="32"/>
        <v>12</v>
      </c>
      <c r="F128" s="1" t="str">
        <f t="shared" si="33"/>
        <v>11</v>
      </c>
      <c r="G128" s="3">
        <f t="shared" si="34"/>
        <v>7285</v>
      </c>
      <c r="H128" s="3">
        <f t="shared" ca="1" si="23"/>
        <v>45628</v>
      </c>
      <c r="I128" s="4">
        <f t="shared" ca="1" si="35"/>
        <v>38343</v>
      </c>
      <c r="J128" s="5">
        <f t="shared" ca="1" si="24"/>
        <v>105.04931506849314</v>
      </c>
      <c r="K128" s="5">
        <f t="shared" ca="1" si="25"/>
        <v>105</v>
      </c>
      <c r="L128" s="5">
        <f t="shared" ca="1" si="36"/>
        <v>106</v>
      </c>
      <c r="M128" s="6" t="str">
        <f ca="1">VLOOKUP(L128, 기준!$A$1:$C$15,3)</f>
        <v>100대</v>
      </c>
      <c r="N128" s="1" t="str">
        <f t="shared" si="26"/>
        <v>1</v>
      </c>
      <c r="O128" s="13">
        <v>20060721</v>
      </c>
      <c r="P128" s="1" t="str">
        <f t="shared" si="27"/>
        <v>2006</v>
      </c>
      <c r="Q128" s="1" t="str">
        <f t="shared" si="28"/>
        <v>07</v>
      </c>
      <c r="R128" s="1" t="str">
        <f t="shared" si="29"/>
        <v>21</v>
      </c>
      <c r="S128" s="3">
        <f t="shared" si="30"/>
        <v>38919</v>
      </c>
      <c r="T128" s="1">
        <f t="shared" ca="1" si="31"/>
        <v>6709</v>
      </c>
    </row>
    <row r="129" spans="1:20" x14ac:dyDescent="0.4">
      <c r="A129" s="1" t="s">
        <v>146</v>
      </c>
      <c r="B129" s="1" t="s">
        <v>12</v>
      </c>
      <c r="C129" s="1" t="str">
        <f t="shared" si="21"/>
        <v>910101</v>
      </c>
      <c r="D129" s="1" t="str">
        <f t="shared" si="22"/>
        <v>91</v>
      </c>
      <c r="E129" s="1" t="str">
        <f t="shared" si="32"/>
        <v>01</v>
      </c>
      <c r="F129" s="1" t="str">
        <f t="shared" si="33"/>
        <v>01</v>
      </c>
      <c r="G129" s="3">
        <f t="shared" si="34"/>
        <v>33239</v>
      </c>
      <c r="H129" s="3">
        <f t="shared" ca="1" si="23"/>
        <v>45628</v>
      </c>
      <c r="I129" s="4">
        <f t="shared" ca="1" si="35"/>
        <v>12389</v>
      </c>
      <c r="J129" s="5">
        <f t="shared" ca="1" si="24"/>
        <v>33.942465753424656</v>
      </c>
      <c r="K129" s="5">
        <f t="shared" ca="1" si="25"/>
        <v>33</v>
      </c>
      <c r="L129" s="5">
        <f t="shared" ca="1" si="36"/>
        <v>34</v>
      </c>
      <c r="M129" s="6" t="str">
        <f ca="1">VLOOKUP(L129, 기준!$A$1:$C$15,3)</f>
        <v>30대</v>
      </c>
      <c r="N129" s="1" t="str">
        <f t="shared" si="26"/>
        <v>1</v>
      </c>
      <c r="O129" s="13">
        <v>20060721</v>
      </c>
      <c r="P129" s="1" t="str">
        <f t="shared" si="27"/>
        <v>2006</v>
      </c>
      <c r="Q129" s="1" t="str">
        <f t="shared" si="28"/>
        <v>07</v>
      </c>
      <c r="R129" s="1" t="str">
        <f t="shared" si="29"/>
        <v>21</v>
      </c>
      <c r="S129" s="3">
        <f t="shared" si="30"/>
        <v>38919</v>
      </c>
      <c r="T129" s="1">
        <f t="shared" ca="1" si="31"/>
        <v>6709</v>
      </c>
    </row>
    <row r="130" spans="1:20" x14ac:dyDescent="0.4">
      <c r="A130" s="1" t="s">
        <v>147</v>
      </c>
      <c r="B130" s="2" t="s">
        <v>447</v>
      </c>
      <c r="C130" s="1" t="str">
        <f t="shared" si="21"/>
        <v>691211</v>
      </c>
      <c r="D130" s="1" t="str">
        <f t="shared" si="22"/>
        <v>69</v>
      </c>
      <c r="E130" s="1" t="str">
        <f t="shared" si="32"/>
        <v>12</v>
      </c>
      <c r="F130" s="1" t="str">
        <f t="shared" si="33"/>
        <v>11</v>
      </c>
      <c r="G130" s="3">
        <f t="shared" si="34"/>
        <v>25548</v>
      </c>
      <c r="H130" s="3">
        <f t="shared" ca="1" si="23"/>
        <v>45628</v>
      </c>
      <c r="I130" s="4">
        <f t="shared" ca="1" si="35"/>
        <v>20080</v>
      </c>
      <c r="J130" s="5">
        <f t="shared" ca="1" si="24"/>
        <v>55.013698630136986</v>
      </c>
      <c r="K130" s="5">
        <f t="shared" ca="1" si="25"/>
        <v>55</v>
      </c>
      <c r="L130" s="5">
        <f t="shared" ca="1" si="36"/>
        <v>56</v>
      </c>
      <c r="M130" s="6" t="str">
        <f ca="1">VLOOKUP(L130, 기준!$A$1:$C$15,3)</f>
        <v>50대</v>
      </c>
      <c r="N130" s="1" t="str">
        <f t="shared" si="26"/>
        <v>1</v>
      </c>
      <c r="O130" s="13">
        <v>20060721</v>
      </c>
      <c r="P130" s="1" t="str">
        <f t="shared" si="27"/>
        <v>2006</v>
      </c>
      <c r="Q130" s="1" t="str">
        <f t="shared" si="28"/>
        <v>07</v>
      </c>
      <c r="R130" s="1" t="str">
        <f t="shared" si="29"/>
        <v>21</v>
      </c>
      <c r="S130" s="3">
        <f t="shared" si="30"/>
        <v>38919</v>
      </c>
      <c r="T130" s="1">
        <f t="shared" ca="1" si="31"/>
        <v>6709</v>
      </c>
    </row>
    <row r="131" spans="1:20" x14ac:dyDescent="0.4">
      <c r="A131" s="1" t="s">
        <v>148</v>
      </c>
      <c r="B131" s="1" t="s">
        <v>461</v>
      </c>
      <c r="C131" s="1" t="str">
        <f t="shared" ref="C131:C194" si="37">LEFT(B131, 6)</f>
        <v>900111</v>
      </c>
      <c r="D131" s="1" t="str">
        <f t="shared" ref="D131:D194" si="38">LEFT(C131, 2)</f>
        <v>90</v>
      </c>
      <c r="E131" s="1" t="str">
        <f t="shared" si="32"/>
        <v>01</v>
      </c>
      <c r="F131" s="1" t="str">
        <f t="shared" si="33"/>
        <v>11</v>
      </c>
      <c r="G131" s="3">
        <f t="shared" si="34"/>
        <v>32884</v>
      </c>
      <c r="H131" s="3">
        <f t="shared" ref="H131:H194" ca="1" si="39">TODAY()</f>
        <v>45628</v>
      </c>
      <c r="I131" s="4">
        <f t="shared" ca="1" si="35"/>
        <v>12744</v>
      </c>
      <c r="J131" s="5">
        <f t="shared" ref="J131:J194" ca="1" si="40">I131/365</f>
        <v>34.915068493150685</v>
      </c>
      <c r="K131" s="5">
        <f t="shared" ref="K131:K194" ca="1" si="41">ROUNDDOWN(J131, 0)</f>
        <v>34</v>
      </c>
      <c r="L131" s="5">
        <f t="shared" ca="1" si="36"/>
        <v>35</v>
      </c>
      <c r="M131" s="6" t="str">
        <f ca="1">VLOOKUP(L131, 기준!$A$1:$C$15,3)</f>
        <v>30대</v>
      </c>
      <c r="N131" s="1" t="str">
        <f t="shared" ref="N131:N194" si="42">MID(B131,8,1)</f>
        <v>1</v>
      </c>
      <c r="O131" s="13">
        <v>20060724</v>
      </c>
      <c r="P131" s="1" t="str">
        <f t="shared" ref="P131:P194" si="43">LEFT(O131,4)</f>
        <v>2006</v>
      </c>
      <c r="Q131" s="1" t="str">
        <f t="shared" ref="Q131:Q194" si="44">MID(O131,5,2)</f>
        <v>07</v>
      </c>
      <c r="R131" s="1" t="str">
        <f t="shared" ref="R131:R194" si="45">MID(O131,7,2)</f>
        <v>24</v>
      </c>
      <c r="S131" s="3">
        <f t="shared" ref="S131:S194" si="46">DATE(P131,Q131,R131)</f>
        <v>38922</v>
      </c>
      <c r="T131" s="1">
        <f t="shared" ref="T131:T194" ca="1" si="47">H131-S131</f>
        <v>6706</v>
      </c>
    </row>
    <row r="132" spans="1:20" x14ac:dyDescent="0.4">
      <c r="A132" s="1" t="s">
        <v>149</v>
      </c>
      <c r="B132" s="1" t="s">
        <v>462</v>
      </c>
      <c r="C132" s="1" t="str">
        <f t="shared" si="37"/>
        <v>911111</v>
      </c>
      <c r="D132" s="1" t="str">
        <f t="shared" si="38"/>
        <v>91</v>
      </c>
      <c r="E132" s="1" t="str">
        <f t="shared" si="32"/>
        <v>11</v>
      </c>
      <c r="F132" s="1" t="str">
        <f t="shared" si="33"/>
        <v>11</v>
      </c>
      <c r="G132" s="3">
        <f t="shared" si="34"/>
        <v>33553</v>
      </c>
      <c r="H132" s="3">
        <f t="shared" ca="1" si="39"/>
        <v>45628</v>
      </c>
      <c r="I132" s="4">
        <f t="shared" ca="1" si="35"/>
        <v>12075</v>
      </c>
      <c r="J132" s="5">
        <f t="shared" ca="1" si="40"/>
        <v>33.082191780821915</v>
      </c>
      <c r="K132" s="5">
        <f t="shared" ca="1" si="41"/>
        <v>33</v>
      </c>
      <c r="L132" s="5">
        <f t="shared" ca="1" si="36"/>
        <v>34</v>
      </c>
      <c r="M132" s="6" t="str">
        <f ca="1">VLOOKUP(L132, 기준!$A$1:$C$15,3)</f>
        <v>30대</v>
      </c>
      <c r="N132" s="1" t="str">
        <f t="shared" si="42"/>
        <v>1</v>
      </c>
      <c r="O132" s="13">
        <v>20060724</v>
      </c>
      <c r="P132" s="1" t="str">
        <f t="shared" si="43"/>
        <v>2006</v>
      </c>
      <c r="Q132" s="1" t="str">
        <f t="shared" si="44"/>
        <v>07</v>
      </c>
      <c r="R132" s="1" t="str">
        <f t="shared" si="45"/>
        <v>24</v>
      </c>
      <c r="S132" s="3">
        <f t="shared" si="46"/>
        <v>38922</v>
      </c>
      <c r="T132" s="1">
        <f t="shared" ca="1" si="47"/>
        <v>6706</v>
      </c>
    </row>
    <row r="133" spans="1:20" x14ac:dyDescent="0.4">
      <c r="A133" s="1" t="s">
        <v>150</v>
      </c>
      <c r="B133" s="1" t="s">
        <v>440</v>
      </c>
      <c r="C133" s="1" t="str">
        <f t="shared" si="37"/>
        <v>940101</v>
      </c>
      <c r="D133" s="1" t="str">
        <f t="shared" si="38"/>
        <v>94</v>
      </c>
      <c r="E133" s="1" t="str">
        <f t="shared" si="32"/>
        <v>01</v>
      </c>
      <c r="F133" s="1" t="str">
        <f t="shared" si="33"/>
        <v>01</v>
      </c>
      <c r="G133" s="3">
        <f t="shared" si="34"/>
        <v>34335</v>
      </c>
      <c r="H133" s="3">
        <f t="shared" ca="1" si="39"/>
        <v>45628</v>
      </c>
      <c r="I133" s="4">
        <f t="shared" ca="1" si="35"/>
        <v>11293</v>
      </c>
      <c r="J133" s="5">
        <f t="shared" ca="1" si="40"/>
        <v>30.93972602739726</v>
      </c>
      <c r="K133" s="5">
        <f t="shared" ca="1" si="41"/>
        <v>30</v>
      </c>
      <c r="L133" s="5">
        <f t="shared" ca="1" si="36"/>
        <v>31</v>
      </c>
      <c r="M133" s="6" t="str">
        <f ca="1">VLOOKUP(L133, 기준!$A$1:$C$15,3)</f>
        <v>30대</v>
      </c>
      <c r="N133" s="1" t="str">
        <f t="shared" si="42"/>
        <v>1</v>
      </c>
      <c r="O133" s="13">
        <v>20060724</v>
      </c>
      <c r="P133" s="1" t="str">
        <f t="shared" si="43"/>
        <v>2006</v>
      </c>
      <c r="Q133" s="1" t="str">
        <f t="shared" si="44"/>
        <v>07</v>
      </c>
      <c r="R133" s="1" t="str">
        <f t="shared" si="45"/>
        <v>24</v>
      </c>
      <c r="S133" s="3">
        <f t="shared" si="46"/>
        <v>38922</v>
      </c>
      <c r="T133" s="1">
        <f t="shared" ca="1" si="47"/>
        <v>6706</v>
      </c>
    </row>
    <row r="134" spans="1:20" x14ac:dyDescent="0.4">
      <c r="A134" s="1" t="s">
        <v>151</v>
      </c>
      <c r="B134" s="2" t="s">
        <v>434</v>
      </c>
      <c r="C134" s="1" t="str">
        <f t="shared" si="37"/>
        <v>191211</v>
      </c>
      <c r="D134" s="1" t="str">
        <f t="shared" si="38"/>
        <v>19</v>
      </c>
      <c r="E134" s="1" t="str">
        <f t="shared" si="32"/>
        <v>12</v>
      </c>
      <c r="F134" s="1" t="str">
        <f t="shared" si="33"/>
        <v>11</v>
      </c>
      <c r="G134" s="3">
        <f t="shared" si="34"/>
        <v>7285</v>
      </c>
      <c r="H134" s="3">
        <f t="shared" ca="1" si="39"/>
        <v>45628</v>
      </c>
      <c r="I134" s="4">
        <f t="shared" ca="1" si="35"/>
        <v>38343</v>
      </c>
      <c r="J134" s="5">
        <f t="shared" ca="1" si="40"/>
        <v>105.04931506849314</v>
      </c>
      <c r="K134" s="5">
        <f t="shared" ca="1" si="41"/>
        <v>105</v>
      </c>
      <c r="L134" s="5">
        <f t="shared" ca="1" si="36"/>
        <v>106</v>
      </c>
      <c r="M134" s="6" t="str">
        <f ca="1">VLOOKUP(L134, 기준!$A$1:$C$15,3)</f>
        <v>100대</v>
      </c>
      <c r="N134" s="1" t="str">
        <f t="shared" si="42"/>
        <v>1</v>
      </c>
      <c r="O134" s="13">
        <v>20060724</v>
      </c>
      <c r="P134" s="1" t="str">
        <f t="shared" si="43"/>
        <v>2006</v>
      </c>
      <c r="Q134" s="1" t="str">
        <f t="shared" si="44"/>
        <v>07</v>
      </c>
      <c r="R134" s="1" t="str">
        <f t="shared" si="45"/>
        <v>24</v>
      </c>
      <c r="S134" s="3">
        <f t="shared" si="46"/>
        <v>38922</v>
      </c>
      <c r="T134" s="1">
        <f t="shared" ca="1" si="47"/>
        <v>6706</v>
      </c>
    </row>
    <row r="135" spans="1:20" x14ac:dyDescent="0.4">
      <c r="A135" s="1" t="s">
        <v>152</v>
      </c>
      <c r="B135" s="1" t="s">
        <v>466</v>
      </c>
      <c r="C135" s="1" t="str">
        <f t="shared" si="37"/>
        <v>911111</v>
      </c>
      <c r="D135" s="1" t="str">
        <f t="shared" si="38"/>
        <v>91</v>
      </c>
      <c r="E135" s="1" t="str">
        <f t="shared" si="32"/>
        <v>11</v>
      </c>
      <c r="F135" s="1" t="str">
        <f t="shared" si="33"/>
        <v>11</v>
      </c>
      <c r="G135" s="3">
        <f t="shared" si="34"/>
        <v>33553</v>
      </c>
      <c r="H135" s="3">
        <f t="shared" ca="1" si="39"/>
        <v>45628</v>
      </c>
      <c r="I135" s="4">
        <f t="shared" ca="1" si="35"/>
        <v>12075</v>
      </c>
      <c r="J135" s="5">
        <f t="shared" ca="1" si="40"/>
        <v>33.082191780821915</v>
      </c>
      <c r="K135" s="5">
        <f t="shared" ca="1" si="41"/>
        <v>33</v>
      </c>
      <c r="L135" s="5">
        <f t="shared" ca="1" si="36"/>
        <v>34</v>
      </c>
      <c r="M135" s="6" t="str">
        <f ca="1">VLOOKUP(L135, 기준!$A$1:$C$15,3)</f>
        <v>30대</v>
      </c>
      <c r="N135" s="1" t="str">
        <f t="shared" si="42"/>
        <v>2</v>
      </c>
      <c r="O135" s="13">
        <v>20060724</v>
      </c>
      <c r="P135" s="1" t="str">
        <f t="shared" si="43"/>
        <v>2006</v>
      </c>
      <c r="Q135" s="1" t="str">
        <f t="shared" si="44"/>
        <v>07</v>
      </c>
      <c r="R135" s="1" t="str">
        <f t="shared" si="45"/>
        <v>24</v>
      </c>
      <c r="S135" s="3">
        <f t="shared" si="46"/>
        <v>38922</v>
      </c>
      <c r="T135" s="1">
        <f t="shared" ca="1" si="47"/>
        <v>6706</v>
      </c>
    </row>
    <row r="136" spans="1:20" x14ac:dyDescent="0.4">
      <c r="A136" s="1" t="s">
        <v>153</v>
      </c>
      <c r="B136" s="2" t="s">
        <v>447</v>
      </c>
      <c r="C136" s="1" t="str">
        <f t="shared" si="37"/>
        <v>691211</v>
      </c>
      <c r="D136" s="1" t="str">
        <f t="shared" si="38"/>
        <v>69</v>
      </c>
      <c r="E136" s="1" t="str">
        <f t="shared" si="32"/>
        <v>12</v>
      </c>
      <c r="F136" s="1" t="str">
        <f t="shared" si="33"/>
        <v>11</v>
      </c>
      <c r="G136" s="3">
        <f t="shared" si="34"/>
        <v>25548</v>
      </c>
      <c r="H136" s="3">
        <f t="shared" ca="1" si="39"/>
        <v>45628</v>
      </c>
      <c r="I136" s="4">
        <f t="shared" ca="1" si="35"/>
        <v>20080</v>
      </c>
      <c r="J136" s="5">
        <f t="shared" ca="1" si="40"/>
        <v>55.013698630136986</v>
      </c>
      <c r="K136" s="5">
        <f t="shared" ca="1" si="41"/>
        <v>55</v>
      </c>
      <c r="L136" s="5">
        <f t="shared" ca="1" si="36"/>
        <v>56</v>
      </c>
      <c r="M136" s="6" t="str">
        <f ca="1">VLOOKUP(L136, 기준!$A$1:$C$15,3)</f>
        <v>50대</v>
      </c>
      <c r="N136" s="1" t="str">
        <f t="shared" si="42"/>
        <v>1</v>
      </c>
      <c r="O136" s="13">
        <v>20060724</v>
      </c>
      <c r="P136" s="1" t="str">
        <f t="shared" si="43"/>
        <v>2006</v>
      </c>
      <c r="Q136" s="1" t="str">
        <f t="shared" si="44"/>
        <v>07</v>
      </c>
      <c r="R136" s="1" t="str">
        <f t="shared" si="45"/>
        <v>24</v>
      </c>
      <c r="S136" s="3">
        <f t="shared" si="46"/>
        <v>38922</v>
      </c>
      <c r="T136" s="1">
        <f t="shared" ca="1" si="47"/>
        <v>6706</v>
      </c>
    </row>
    <row r="137" spans="1:20" x14ac:dyDescent="0.4">
      <c r="A137" s="1" t="s">
        <v>154</v>
      </c>
      <c r="B137" s="1" t="s">
        <v>441</v>
      </c>
      <c r="C137" s="1" t="str">
        <f t="shared" si="37"/>
        <v>900111</v>
      </c>
      <c r="D137" s="1" t="str">
        <f t="shared" si="38"/>
        <v>90</v>
      </c>
      <c r="E137" s="1" t="str">
        <f t="shared" si="32"/>
        <v>01</v>
      </c>
      <c r="F137" s="1" t="str">
        <f t="shared" si="33"/>
        <v>11</v>
      </c>
      <c r="G137" s="3">
        <f t="shared" si="34"/>
        <v>32884</v>
      </c>
      <c r="H137" s="3">
        <f t="shared" ca="1" si="39"/>
        <v>45628</v>
      </c>
      <c r="I137" s="4">
        <f t="shared" ca="1" si="35"/>
        <v>12744</v>
      </c>
      <c r="J137" s="5">
        <f t="shared" ca="1" si="40"/>
        <v>34.915068493150685</v>
      </c>
      <c r="K137" s="5">
        <f t="shared" ca="1" si="41"/>
        <v>34</v>
      </c>
      <c r="L137" s="5">
        <f t="shared" ca="1" si="36"/>
        <v>35</v>
      </c>
      <c r="M137" s="6" t="str">
        <f ca="1">VLOOKUP(L137, 기준!$A$1:$C$15,3)</f>
        <v>30대</v>
      </c>
      <c r="N137" s="1" t="str">
        <f t="shared" si="42"/>
        <v>1</v>
      </c>
      <c r="O137" s="13">
        <v>20060724</v>
      </c>
      <c r="P137" s="1" t="str">
        <f t="shared" si="43"/>
        <v>2006</v>
      </c>
      <c r="Q137" s="1" t="str">
        <f t="shared" si="44"/>
        <v>07</v>
      </c>
      <c r="R137" s="1" t="str">
        <f t="shared" si="45"/>
        <v>24</v>
      </c>
      <c r="S137" s="3">
        <f t="shared" si="46"/>
        <v>38922</v>
      </c>
      <c r="T137" s="1">
        <f t="shared" ca="1" si="47"/>
        <v>6706</v>
      </c>
    </row>
    <row r="138" spans="1:20" x14ac:dyDescent="0.4">
      <c r="A138" s="1" t="s">
        <v>155</v>
      </c>
      <c r="B138" s="1" t="s">
        <v>435</v>
      </c>
      <c r="C138" s="1" t="str">
        <f t="shared" si="37"/>
        <v>911111</v>
      </c>
      <c r="D138" s="1" t="str">
        <f t="shared" si="38"/>
        <v>91</v>
      </c>
      <c r="E138" s="1" t="str">
        <f t="shared" si="32"/>
        <v>11</v>
      </c>
      <c r="F138" s="1" t="str">
        <f t="shared" si="33"/>
        <v>11</v>
      </c>
      <c r="G138" s="3">
        <f t="shared" si="34"/>
        <v>33553</v>
      </c>
      <c r="H138" s="3">
        <f t="shared" ca="1" si="39"/>
        <v>45628</v>
      </c>
      <c r="I138" s="4">
        <f t="shared" ca="1" si="35"/>
        <v>12075</v>
      </c>
      <c r="J138" s="5">
        <f t="shared" ca="1" si="40"/>
        <v>33.082191780821915</v>
      </c>
      <c r="K138" s="5">
        <f t="shared" ca="1" si="41"/>
        <v>33</v>
      </c>
      <c r="L138" s="5">
        <f t="shared" ca="1" si="36"/>
        <v>34</v>
      </c>
      <c r="M138" s="6" t="str">
        <f ca="1">VLOOKUP(L138, 기준!$A$1:$C$15,3)</f>
        <v>30대</v>
      </c>
      <c r="N138" s="1" t="str">
        <f t="shared" si="42"/>
        <v>1</v>
      </c>
      <c r="O138" s="13">
        <v>20060724</v>
      </c>
      <c r="P138" s="1" t="str">
        <f t="shared" si="43"/>
        <v>2006</v>
      </c>
      <c r="Q138" s="1" t="str">
        <f t="shared" si="44"/>
        <v>07</v>
      </c>
      <c r="R138" s="1" t="str">
        <f t="shared" si="45"/>
        <v>24</v>
      </c>
      <c r="S138" s="3">
        <f t="shared" si="46"/>
        <v>38922</v>
      </c>
      <c r="T138" s="1">
        <f t="shared" ca="1" si="47"/>
        <v>6706</v>
      </c>
    </row>
    <row r="139" spans="1:20" x14ac:dyDescent="0.4">
      <c r="A139" s="1" t="s">
        <v>156</v>
      </c>
      <c r="B139" s="1" t="s">
        <v>442</v>
      </c>
      <c r="C139" s="1" t="str">
        <f t="shared" si="37"/>
        <v>940101</v>
      </c>
      <c r="D139" s="1" t="str">
        <f t="shared" si="38"/>
        <v>94</v>
      </c>
      <c r="E139" s="1" t="str">
        <f t="shared" si="32"/>
        <v>01</v>
      </c>
      <c r="F139" s="1" t="str">
        <f t="shared" si="33"/>
        <v>01</v>
      </c>
      <c r="G139" s="3">
        <f t="shared" si="34"/>
        <v>34335</v>
      </c>
      <c r="H139" s="3">
        <f t="shared" ca="1" si="39"/>
        <v>45628</v>
      </c>
      <c r="I139" s="4">
        <f t="shared" ca="1" si="35"/>
        <v>11293</v>
      </c>
      <c r="J139" s="5">
        <f t="shared" ca="1" si="40"/>
        <v>30.93972602739726</v>
      </c>
      <c r="K139" s="5">
        <f t="shared" ca="1" si="41"/>
        <v>30</v>
      </c>
      <c r="L139" s="5">
        <f t="shared" ca="1" si="36"/>
        <v>31</v>
      </c>
      <c r="M139" s="6" t="str">
        <f ca="1">VLOOKUP(L139, 기준!$A$1:$C$15,3)</f>
        <v>30대</v>
      </c>
      <c r="N139" s="1" t="str">
        <f t="shared" si="42"/>
        <v>1</v>
      </c>
      <c r="O139" s="13">
        <v>20060724</v>
      </c>
      <c r="P139" s="1" t="str">
        <f t="shared" si="43"/>
        <v>2006</v>
      </c>
      <c r="Q139" s="1" t="str">
        <f t="shared" si="44"/>
        <v>07</v>
      </c>
      <c r="R139" s="1" t="str">
        <f t="shared" si="45"/>
        <v>24</v>
      </c>
      <c r="S139" s="3">
        <f t="shared" si="46"/>
        <v>38922</v>
      </c>
      <c r="T139" s="1">
        <f t="shared" ca="1" si="47"/>
        <v>6706</v>
      </c>
    </row>
    <row r="140" spans="1:20" x14ac:dyDescent="0.4">
      <c r="A140" s="1" t="s">
        <v>157</v>
      </c>
      <c r="B140" s="2" t="s">
        <v>434</v>
      </c>
      <c r="C140" s="1" t="str">
        <f t="shared" si="37"/>
        <v>191211</v>
      </c>
      <c r="D140" s="1" t="str">
        <f t="shared" si="38"/>
        <v>19</v>
      </c>
      <c r="E140" s="1" t="str">
        <f t="shared" si="32"/>
        <v>12</v>
      </c>
      <c r="F140" s="1" t="str">
        <f t="shared" si="33"/>
        <v>11</v>
      </c>
      <c r="G140" s="3">
        <f t="shared" si="34"/>
        <v>7285</v>
      </c>
      <c r="H140" s="3">
        <f t="shared" ca="1" si="39"/>
        <v>45628</v>
      </c>
      <c r="I140" s="4">
        <f t="shared" ca="1" si="35"/>
        <v>38343</v>
      </c>
      <c r="J140" s="5">
        <f t="shared" ca="1" si="40"/>
        <v>105.04931506849314</v>
      </c>
      <c r="K140" s="5">
        <f t="shared" ca="1" si="41"/>
        <v>105</v>
      </c>
      <c r="L140" s="5">
        <f t="shared" ca="1" si="36"/>
        <v>106</v>
      </c>
      <c r="M140" s="6" t="str">
        <f ca="1">VLOOKUP(L140, 기준!$A$1:$C$15,3)</f>
        <v>100대</v>
      </c>
      <c r="N140" s="1" t="str">
        <f t="shared" si="42"/>
        <v>1</v>
      </c>
      <c r="O140" s="13">
        <v>20060724</v>
      </c>
      <c r="P140" s="1" t="str">
        <f t="shared" si="43"/>
        <v>2006</v>
      </c>
      <c r="Q140" s="1" t="str">
        <f t="shared" si="44"/>
        <v>07</v>
      </c>
      <c r="R140" s="1" t="str">
        <f t="shared" si="45"/>
        <v>24</v>
      </c>
      <c r="S140" s="3">
        <f t="shared" si="46"/>
        <v>38922</v>
      </c>
      <c r="T140" s="1">
        <f t="shared" ca="1" si="47"/>
        <v>6706</v>
      </c>
    </row>
    <row r="141" spans="1:20" x14ac:dyDescent="0.4">
      <c r="A141" s="1" t="s">
        <v>158</v>
      </c>
      <c r="B141" s="1" t="s">
        <v>466</v>
      </c>
      <c r="C141" s="1" t="str">
        <f t="shared" si="37"/>
        <v>911111</v>
      </c>
      <c r="D141" s="1" t="str">
        <f t="shared" si="38"/>
        <v>91</v>
      </c>
      <c r="E141" s="1" t="str">
        <f t="shared" si="32"/>
        <v>11</v>
      </c>
      <c r="F141" s="1" t="str">
        <f t="shared" si="33"/>
        <v>11</v>
      </c>
      <c r="G141" s="3">
        <f t="shared" si="34"/>
        <v>33553</v>
      </c>
      <c r="H141" s="3">
        <f t="shared" ca="1" si="39"/>
        <v>45628</v>
      </c>
      <c r="I141" s="4">
        <f t="shared" ca="1" si="35"/>
        <v>12075</v>
      </c>
      <c r="J141" s="5">
        <f t="shared" ca="1" si="40"/>
        <v>33.082191780821915</v>
      </c>
      <c r="K141" s="5">
        <f t="shared" ca="1" si="41"/>
        <v>33</v>
      </c>
      <c r="L141" s="5">
        <f t="shared" ca="1" si="36"/>
        <v>34</v>
      </c>
      <c r="M141" s="6" t="str">
        <f ca="1">VLOOKUP(L141, 기준!$A$1:$C$15,3)</f>
        <v>30대</v>
      </c>
      <c r="N141" s="1" t="str">
        <f t="shared" si="42"/>
        <v>2</v>
      </c>
      <c r="O141" s="13">
        <v>20060724</v>
      </c>
      <c r="P141" s="1" t="str">
        <f t="shared" si="43"/>
        <v>2006</v>
      </c>
      <c r="Q141" s="1" t="str">
        <f t="shared" si="44"/>
        <v>07</v>
      </c>
      <c r="R141" s="1" t="str">
        <f t="shared" si="45"/>
        <v>24</v>
      </c>
      <c r="S141" s="3">
        <f t="shared" si="46"/>
        <v>38922</v>
      </c>
      <c r="T141" s="1">
        <f t="shared" ca="1" si="47"/>
        <v>6706</v>
      </c>
    </row>
    <row r="142" spans="1:20" x14ac:dyDescent="0.4">
      <c r="A142" s="1" t="s">
        <v>159</v>
      </c>
      <c r="B142" s="2" t="s">
        <v>447</v>
      </c>
      <c r="C142" s="1" t="str">
        <f t="shared" si="37"/>
        <v>691211</v>
      </c>
      <c r="D142" s="1" t="str">
        <f t="shared" si="38"/>
        <v>69</v>
      </c>
      <c r="E142" s="1" t="str">
        <f t="shared" si="32"/>
        <v>12</v>
      </c>
      <c r="F142" s="1" t="str">
        <f t="shared" si="33"/>
        <v>11</v>
      </c>
      <c r="G142" s="3">
        <f t="shared" si="34"/>
        <v>25548</v>
      </c>
      <c r="H142" s="3">
        <f t="shared" ca="1" si="39"/>
        <v>45628</v>
      </c>
      <c r="I142" s="4">
        <f t="shared" ca="1" si="35"/>
        <v>20080</v>
      </c>
      <c r="J142" s="5">
        <f t="shared" ca="1" si="40"/>
        <v>55.013698630136986</v>
      </c>
      <c r="K142" s="5">
        <f t="shared" ca="1" si="41"/>
        <v>55</v>
      </c>
      <c r="L142" s="5">
        <f t="shared" ca="1" si="36"/>
        <v>56</v>
      </c>
      <c r="M142" s="6" t="str">
        <f ca="1">VLOOKUP(L142, 기준!$A$1:$C$15,3)</f>
        <v>50대</v>
      </c>
      <c r="N142" s="1" t="str">
        <f t="shared" si="42"/>
        <v>1</v>
      </c>
      <c r="O142" s="13">
        <v>20060724</v>
      </c>
      <c r="P142" s="1" t="str">
        <f t="shared" si="43"/>
        <v>2006</v>
      </c>
      <c r="Q142" s="1" t="str">
        <f t="shared" si="44"/>
        <v>07</v>
      </c>
      <c r="R142" s="1" t="str">
        <f t="shared" si="45"/>
        <v>24</v>
      </c>
      <c r="S142" s="3">
        <f t="shared" si="46"/>
        <v>38922</v>
      </c>
      <c r="T142" s="1">
        <f t="shared" ca="1" si="47"/>
        <v>6706</v>
      </c>
    </row>
    <row r="143" spans="1:20" x14ac:dyDescent="0.4">
      <c r="A143" s="1" t="s">
        <v>160</v>
      </c>
      <c r="B143" s="1" t="s">
        <v>441</v>
      </c>
      <c r="C143" s="1" t="str">
        <f t="shared" si="37"/>
        <v>900111</v>
      </c>
      <c r="D143" s="1" t="str">
        <f t="shared" si="38"/>
        <v>90</v>
      </c>
      <c r="E143" s="1" t="str">
        <f t="shared" si="32"/>
        <v>01</v>
      </c>
      <c r="F143" s="1" t="str">
        <f t="shared" si="33"/>
        <v>11</v>
      </c>
      <c r="G143" s="3">
        <f t="shared" si="34"/>
        <v>32884</v>
      </c>
      <c r="H143" s="3">
        <f t="shared" ca="1" si="39"/>
        <v>45628</v>
      </c>
      <c r="I143" s="4">
        <f t="shared" ca="1" si="35"/>
        <v>12744</v>
      </c>
      <c r="J143" s="5">
        <f t="shared" ca="1" si="40"/>
        <v>34.915068493150685</v>
      </c>
      <c r="K143" s="5">
        <f t="shared" ca="1" si="41"/>
        <v>34</v>
      </c>
      <c r="L143" s="5">
        <f t="shared" ca="1" si="36"/>
        <v>35</v>
      </c>
      <c r="M143" s="6" t="str">
        <f ca="1">VLOOKUP(L143, 기준!$A$1:$C$15,3)</f>
        <v>30대</v>
      </c>
      <c r="N143" s="1" t="str">
        <f t="shared" si="42"/>
        <v>1</v>
      </c>
      <c r="O143" s="13">
        <v>20060724</v>
      </c>
      <c r="P143" s="1" t="str">
        <f t="shared" si="43"/>
        <v>2006</v>
      </c>
      <c r="Q143" s="1" t="str">
        <f t="shared" si="44"/>
        <v>07</v>
      </c>
      <c r="R143" s="1" t="str">
        <f t="shared" si="45"/>
        <v>24</v>
      </c>
      <c r="S143" s="3">
        <f t="shared" si="46"/>
        <v>38922</v>
      </c>
      <c r="T143" s="1">
        <f t="shared" ca="1" si="47"/>
        <v>6706</v>
      </c>
    </row>
    <row r="144" spans="1:20" x14ac:dyDescent="0.4">
      <c r="A144" s="1" t="s">
        <v>161</v>
      </c>
      <c r="B144" s="1" t="s">
        <v>435</v>
      </c>
      <c r="C144" s="1" t="str">
        <f t="shared" si="37"/>
        <v>911111</v>
      </c>
      <c r="D144" s="1" t="str">
        <f t="shared" si="38"/>
        <v>91</v>
      </c>
      <c r="E144" s="1" t="str">
        <f t="shared" si="32"/>
        <v>11</v>
      </c>
      <c r="F144" s="1" t="str">
        <f t="shared" si="33"/>
        <v>11</v>
      </c>
      <c r="G144" s="3">
        <f t="shared" si="34"/>
        <v>33553</v>
      </c>
      <c r="H144" s="3">
        <f t="shared" ca="1" si="39"/>
        <v>45628</v>
      </c>
      <c r="I144" s="4">
        <f t="shared" ca="1" si="35"/>
        <v>12075</v>
      </c>
      <c r="J144" s="5">
        <f t="shared" ca="1" si="40"/>
        <v>33.082191780821915</v>
      </c>
      <c r="K144" s="5">
        <f t="shared" ca="1" si="41"/>
        <v>33</v>
      </c>
      <c r="L144" s="5">
        <f t="shared" ca="1" si="36"/>
        <v>34</v>
      </c>
      <c r="M144" s="6" t="str">
        <f ca="1">VLOOKUP(L144, 기준!$A$1:$C$15,3)</f>
        <v>30대</v>
      </c>
      <c r="N144" s="1" t="str">
        <f t="shared" si="42"/>
        <v>1</v>
      </c>
      <c r="O144" s="13">
        <v>20060724</v>
      </c>
      <c r="P144" s="1" t="str">
        <f t="shared" si="43"/>
        <v>2006</v>
      </c>
      <c r="Q144" s="1" t="str">
        <f t="shared" si="44"/>
        <v>07</v>
      </c>
      <c r="R144" s="1" t="str">
        <f t="shared" si="45"/>
        <v>24</v>
      </c>
      <c r="S144" s="3">
        <f t="shared" si="46"/>
        <v>38922</v>
      </c>
      <c r="T144" s="1">
        <f t="shared" ca="1" si="47"/>
        <v>6706</v>
      </c>
    </row>
    <row r="145" spans="1:20" x14ac:dyDescent="0.4">
      <c r="A145" s="1" t="s">
        <v>162</v>
      </c>
      <c r="B145" s="1" t="s">
        <v>442</v>
      </c>
      <c r="C145" s="1" t="str">
        <f t="shared" si="37"/>
        <v>940101</v>
      </c>
      <c r="D145" s="1" t="str">
        <f t="shared" si="38"/>
        <v>94</v>
      </c>
      <c r="E145" s="1" t="str">
        <f t="shared" si="32"/>
        <v>01</v>
      </c>
      <c r="F145" s="1" t="str">
        <f t="shared" si="33"/>
        <v>01</v>
      </c>
      <c r="G145" s="3">
        <f t="shared" si="34"/>
        <v>34335</v>
      </c>
      <c r="H145" s="3">
        <f t="shared" ca="1" si="39"/>
        <v>45628</v>
      </c>
      <c r="I145" s="4">
        <f t="shared" ca="1" si="35"/>
        <v>11293</v>
      </c>
      <c r="J145" s="5">
        <f t="shared" ca="1" si="40"/>
        <v>30.93972602739726</v>
      </c>
      <c r="K145" s="5">
        <f t="shared" ca="1" si="41"/>
        <v>30</v>
      </c>
      <c r="L145" s="5">
        <f t="shared" ca="1" si="36"/>
        <v>31</v>
      </c>
      <c r="M145" s="6" t="str">
        <f ca="1">VLOOKUP(L145, 기준!$A$1:$C$15,3)</f>
        <v>30대</v>
      </c>
      <c r="N145" s="1" t="str">
        <f t="shared" si="42"/>
        <v>1</v>
      </c>
      <c r="O145" s="13">
        <v>20060724</v>
      </c>
      <c r="P145" s="1" t="str">
        <f t="shared" si="43"/>
        <v>2006</v>
      </c>
      <c r="Q145" s="1" t="str">
        <f t="shared" si="44"/>
        <v>07</v>
      </c>
      <c r="R145" s="1" t="str">
        <f t="shared" si="45"/>
        <v>24</v>
      </c>
      <c r="S145" s="3">
        <f t="shared" si="46"/>
        <v>38922</v>
      </c>
      <c r="T145" s="1">
        <f t="shared" ca="1" si="47"/>
        <v>6706</v>
      </c>
    </row>
    <row r="146" spans="1:20" x14ac:dyDescent="0.4">
      <c r="A146" s="1" t="s">
        <v>163</v>
      </c>
      <c r="B146" s="2" t="s">
        <v>436</v>
      </c>
      <c r="C146" s="1" t="str">
        <f t="shared" si="37"/>
        <v>191211</v>
      </c>
      <c r="D146" s="1" t="str">
        <f t="shared" si="38"/>
        <v>19</v>
      </c>
      <c r="E146" s="1" t="str">
        <f t="shared" si="32"/>
        <v>12</v>
      </c>
      <c r="F146" s="1" t="str">
        <f t="shared" si="33"/>
        <v>11</v>
      </c>
      <c r="G146" s="3">
        <f t="shared" si="34"/>
        <v>7285</v>
      </c>
      <c r="H146" s="3">
        <f t="shared" ca="1" si="39"/>
        <v>45628</v>
      </c>
      <c r="I146" s="4">
        <f t="shared" ca="1" si="35"/>
        <v>38343</v>
      </c>
      <c r="J146" s="5">
        <f t="shared" ca="1" si="40"/>
        <v>105.04931506849314</v>
      </c>
      <c r="K146" s="5">
        <f t="shared" ca="1" si="41"/>
        <v>105</v>
      </c>
      <c r="L146" s="5">
        <f t="shared" ca="1" si="36"/>
        <v>106</v>
      </c>
      <c r="M146" s="6" t="str">
        <f ca="1">VLOOKUP(L146, 기준!$A$1:$C$15,3)</f>
        <v>100대</v>
      </c>
      <c r="N146" s="1" t="str">
        <f t="shared" si="42"/>
        <v>1</v>
      </c>
      <c r="O146" s="13">
        <v>20060724</v>
      </c>
      <c r="P146" s="1" t="str">
        <f t="shared" si="43"/>
        <v>2006</v>
      </c>
      <c r="Q146" s="1" t="str">
        <f t="shared" si="44"/>
        <v>07</v>
      </c>
      <c r="R146" s="1" t="str">
        <f t="shared" si="45"/>
        <v>24</v>
      </c>
      <c r="S146" s="3">
        <f t="shared" si="46"/>
        <v>38922</v>
      </c>
      <c r="T146" s="1">
        <f t="shared" ca="1" si="47"/>
        <v>6706</v>
      </c>
    </row>
    <row r="147" spans="1:20" x14ac:dyDescent="0.4">
      <c r="A147" s="1" t="s">
        <v>164</v>
      </c>
      <c r="B147" s="1" t="s">
        <v>12</v>
      </c>
      <c r="C147" s="1" t="str">
        <f t="shared" si="37"/>
        <v>910101</v>
      </c>
      <c r="D147" s="1" t="str">
        <f t="shared" si="38"/>
        <v>91</v>
      </c>
      <c r="E147" s="1" t="str">
        <f t="shared" si="32"/>
        <v>01</v>
      </c>
      <c r="F147" s="1" t="str">
        <f t="shared" si="33"/>
        <v>01</v>
      </c>
      <c r="G147" s="3">
        <f t="shared" si="34"/>
        <v>33239</v>
      </c>
      <c r="H147" s="3">
        <f t="shared" ca="1" si="39"/>
        <v>45628</v>
      </c>
      <c r="I147" s="4">
        <f t="shared" ca="1" si="35"/>
        <v>12389</v>
      </c>
      <c r="J147" s="5">
        <f t="shared" ca="1" si="40"/>
        <v>33.942465753424656</v>
      </c>
      <c r="K147" s="5">
        <f t="shared" ca="1" si="41"/>
        <v>33</v>
      </c>
      <c r="L147" s="5">
        <f t="shared" ca="1" si="36"/>
        <v>34</v>
      </c>
      <c r="M147" s="6" t="str">
        <f ca="1">VLOOKUP(L147, 기준!$A$1:$C$15,3)</f>
        <v>30대</v>
      </c>
      <c r="N147" s="1" t="str">
        <f t="shared" si="42"/>
        <v>1</v>
      </c>
      <c r="O147" s="13">
        <v>20060724</v>
      </c>
      <c r="P147" s="1" t="str">
        <f t="shared" si="43"/>
        <v>2006</v>
      </c>
      <c r="Q147" s="1" t="str">
        <f t="shared" si="44"/>
        <v>07</v>
      </c>
      <c r="R147" s="1" t="str">
        <f t="shared" si="45"/>
        <v>24</v>
      </c>
      <c r="S147" s="3">
        <f t="shared" si="46"/>
        <v>38922</v>
      </c>
      <c r="T147" s="1">
        <f t="shared" ca="1" si="47"/>
        <v>6706</v>
      </c>
    </row>
    <row r="148" spans="1:20" x14ac:dyDescent="0.4">
      <c r="A148" s="1" t="s">
        <v>165</v>
      </c>
      <c r="B148" s="2" t="s">
        <v>447</v>
      </c>
      <c r="C148" s="1" t="str">
        <f t="shared" si="37"/>
        <v>691211</v>
      </c>
      <c r="D148" s="1" t="str">
        <f t="shared" si="38"/>
        <v>69</v>
      </c>
      <c r="E148" s="1" t="str">
        <f t="shared" si="32"/>
        <v>12</v>
      </c>
      <c r="F148" s="1" t="str">
        <f t="shared" si="33"/>
        <v>11</v>
      </c>
      <c r="G148" s="3">
        <f t="shared" si="34"/>
        <v>25548</v>
      </c>
      <c r="H148" s="3">
        <f t="shared" ca="1" si="39"/>
        <v>45628</v>
      </c>
      <c r="I148" s="4">
        <f t="shared" ca="1" si="35"/>
        <v>20080</v>
      </c>
      <c r="J148" s="5">
        <f t="shared" ca="1" si="40"/>
        <v>55.013698630136986</v>
      </c>
      <c r="K148" s="5">
        <f t="shared" ca="1" si="41"/>
        <v>55</v>
      </c>
      <c r="L148" s="5">
        <f t="shared" ca="1" si="36"/>
        <v>56</v>
      </c>
      <c r="M148" s="6" t="str">
        <f ca="1">VLOOKUP(L148, 기준!$A$1:$C$15,3)</f>
        <v>50대</v>
      </c>
      <c r="N148" s="1" t="str">
        <f t="shared" si="42"/>
        <v>1</v>
      </c>
      <c r="O148" s="13">
        <v>20060724</v>
      </c>
      <c r="P148" s="1" t="str">
        <f t="shared" si="43"/>
        <v>2006</v>
      </c>
      <c r="Q148" s="1" t="str">
        <f t="shared" si="44"/>
        <v>07</v>
      </c>
      <c r="R148" s="1" t="str">
        <f t="shared" si="45"/>
        <v>24</v>
      </c>
      <c r="S148" s="3">
        <f t="shared" si="46"/>
        <v>38922</v>
      </c>
      <c r="T148" s="1">
        <f t="shared" ca="1" si="47"/>
        <v>6706</v>
      </c>
    </row>
    <row r="149" spans="1:20" x14ac:dyDescent="0.4">
      <c r="A149" s="1" t="s">
        <v>166</v>
      </c>
      <c r="B149" s="1" t="s">
        <v>461</v>
      </c>
      <c r="C149" s="1" t="str">
        <f t="shared" si="37"/>
        <v>900111</v>
      </c>
      <c r="D149" s="1" t="str">
        <f t="shared" si="38"/>
        <v>90</v>
      </c>
      <c r="E149" s="1" t="str">
        <f t="shared" si="32"/>
        <v>01</v>
      </c>
      <c r="F149" s="1" t="str">
        <f t="shared" si="33"/>
        <v>11</v>
      </c>
      <c r="G149" s="3">
        <f t="shared" si="34"/>
        <v>32884</v>
      </c>
      <c r="H149" s="3">
        <f t="shared" ca="1" si="39"/>
        <v>45628</v>
      </c>
      <c r="I149" s="4">
        <f t="shared" ca="1" si="35"/>
        <v>12744</v>
      </c>
      <c r="J149" s="5">
        <f t="shared" ca="1" si="40"/>
        <v>34.915068493150685</v>
      </c>
      <c r="K149" s="5">
        <f t="shared" ca="1" si="41"/>
        <v>34</v>
      </c>
      <c r="L149" s="5">
        <f t="shared" ca="1" si="36"/>
        <v>35</v>
      </c>
      <c r="M149" s="6" t="str">
        <f ca="1">VLOOKUP(L149, 기준!$A$1:$C$15,3)</f>
        <v>30대</v>
      </c>
      <c r="N149" s="1" t="str">
        <f t="shared" si="42"/>
        <v>1</v>
      </c>
      <c r="O149" s="13">
        <v>20060724</v>
      </c>
      <c r="P149" s="1" t="str">
        <f t="shared" si="43"/>
        <v>2006</v>
      </c>
      <c r="Q149" s="1" t="str">
        <f t="shared" si="44"/>
        <v>07</v>
      </c>
      <c r="R149" s="1" t="str">
        <f t="shared" si="45"/>
        <v>24</v>
      </c>
      <c r="S149" s="3">
        <f t="shared" si="46"/>
        <v>38922</v>
      </c>
      <c r="T149" s="1">
        <f t="shared" ca="1" si="47"/>
        <v>6706</v>
      </c>
    </row>
    <row r="150" spans="1:20" x14ac:dyDescent="0.4">
      <c r="A150" s="1" t="s">
        <v>167</v>
      </c>
      <c r="B150" s="1" t="s">
        <v>462</v>
      </c>
      <c r="C150" s="1" t="str">
        <f t="shared" si="37"/>
        <v>911111</v>
      </c>
      <c r="D150" s="1" t="str">
        <f t="shared" si="38"/>
        <v>91</v>
      </c>
      <c r="E150" s="1" t="str">
        <f t="shared" si="32"/>
        <v>11</v>
      </c>
      <c r="F150" s="1" t="str">
        <f t="shared" si="33"/>
        <v>11</v>
      </c>
      <c r="G150" s="3">
        <f t="shared" si="34"/>
        <v>33553</v>
      </c>
      <c r="H150" s="3">
        <f t="shared" ca="1" si="39"/>
        <v>45628</v>
      </c>
      <c r="I150" s="4">
        <f t="shared" ca="1" si="35"/>
        <v>12075</v>
      </c>
      <c r="J150" s="5">
        <f t="shared" ca="1" si="40"/>
        <v>33.082191780821915</v>
      </c>
      <c r="K150" s="5">
        <f t="shared" ca="1" si="41"/>
        <v>33</v>
      </c>
      <c r="L150" s="5">
        <f t="shared" ca="1" si="36"/>
        <v>34</v>
      </c>
      <c r="M150" s="6" t="str">
        <f ca="1">VLOOKUP(L150, 기준!$A$1:$C$15,3)</f>
        <v>30대</v>
      </c>
      <c r="N150" s="1" t="str">
        <f t="shared" si="42"/>
        <v>1</v>
      </c>
      <c r="O150" s="13">
        <v>20060724</v>
      </c>
      <c r="P150" s="1" t="str">
        <f t="shared" si="43"/>
        <v>2006</v>
      </c>
      <c r="Q150" s="1" t="str">
        <f t="shared" si="44"/>
        <v>07</v>
      </c>
      <c r="R150" s="1" t="str">
        <f t="shared" si="45"/>
        <v>24</v>
      </c>
      <c r="S150" s="3">
        <f t="shared" si="46"/>
        <v>38922</v>
      </c>
      <c r="T150" s="1">
        <f t="shared" ca="1" si="47"/>
        <v>6706</v>
      </c>
    </row>
    <row r="151" spans="1:20" x14ac:dyDescent="0.4">
      <c r="A151" s="1" t="s">
        <v>168</v>
      </c>
      <c r="B151" s="1" t="s">
        <v>440</v>
      </c>
      <c r="C151" s="1" t="str">
        <f t="shared" si="37"/>
        <v>940101</v>
      </c>
      <c r="D151" s="1" t="str">
        <f t="shared" si="38"/>
        <v>94</v>
      </c>
      <c r="E151" s="1" t="str">
        <f t="shared" si="32"/>
        <v>01</v>
      </c>
      <c r="F151" s="1" t="str">
        <f t="shared" si="33"/>
        <v>01</v>
      </c>
      <c r="G151" s="3">
        <f t="shared" si="34"/>
        <v>34335</v>
      </c>
      <c r="H151" s="3">
        <f t="shared" ca="1" si="39"/>
        <v>45628</v>
      </c>
      <c r="I151" s="4">
        <f t="shared" ca="1" si="35"/>
        <v>11293</v>
      </c>
      <c r="J151" s="5">
        <f t="shared" ca="1" si="40"/>
        <v>30.93972602739726</v>
      </c>
      <c r="K151" s="5">
        <f t="shared" ca="1" si="41"/>
        <v>30</v>
      </c>
      <c r="L151" s="5">
        <f t="shared" ca="1" si="36"/>
        <v>31</v>
      </c>
      <c r="M151" s="6" t="str">
        <f ca="1">VLOOKUP(L151, 기준!$A$1:$C$15,3)</f>
        <v>30대</v>
      </c>
      <c r="N151" s="1" t="str">
        <f t="shared" si="42"/>
        <v>1</v>
      </c>
      <c r="O151" s="13">
        <v>20060724</v>
      </c>
      <c r="P151" s="1" t="str">
        <f t="shared" si="43"/>
        <v>2006</v>
      </c>
      <c r="Q151" s="1" t="str">
        <f t="shared" si="44"/>
        <v>07</v>
      </c>
      <c r="R151" s="1" t="str">
        <f t="shared" si="45"/>
        <v>24</v>
      </c>
      <c r="S151" s="3">
        <f t="shared" si="46"/>
        <v>38922</v>
      </c>
      <c r="T151" s="1">
        <f t="shared" ca="1" si="47"/>
        <v>6706</v>
      </c>
    </row>
    <row r="152" spans="1:20" x14ac:dyDescent="0.4">
      <c r="A152" s="1" t="s">
        <v>169</v>
      </c>
      <c r="B152" s="2" t="s">
        <v>434</v>
      </c>
      <c r="C152" s="1" t="str">
        <f t="shared" si="37"/>
        <v>191211</v>
      </c>
      <c r="D152" s="1" t="str">
        <f t="shared" si="38"/>
        <v>19</v>
      </c>
      <c r="E152" s="1" t="str">
        <f t="shared" si="32"/>
        <v>12</v>
      </c>
      <c r="F152" s="1" t="str">
        <f t="shared" si="33"/>
        <v>11</v>
      </c>
      <c r="G152" s="3">
        <f t="shared" si="34"/>
        <v>7285</v>
      </c>
      <c r="H152" s="3">
        <f t="shared" ca="1" si="39"/>
        <v>45628</v>
      </c>
      <c r="I152" s="4">
        <f t="shared" ca="1" si="35"/>
        <v>38343</v>
      </c>
      <c r="J152" s="5">
        <f t="shared" ca="1" si="40"/>
        <v>105.04931506849314</v>
      </c>
      <c r="K152" s="5">
        <f t="shared" ca="1" si="41"/>
        <v>105</v>
      </c>
      <c r="L152" s="5">
        <f t="shared" ca="1" si="36"/>
        <v>106</v>
      </c>
      <c r="M152" s="6" t="str">
        <f ca="1">VLOOKUP(L152, 기준!$A$1:$C$15,3)</f>
        <v>100대</v>
      </c>
      <c r="N152" s="1" t="str">
        <f t="shared" si="42"/>
        <v>1</v>
      </c>
      <c r="O152" s="13">
        <v>20060724</v>
      </c>
      <c r="P152" s="1" t="str">
        <f t="shared" si="43"/>
        <v>2006</v>
      </c>
      <c r="Q152" s="1" t="str">
        <f t="shared" si="44"/>
        <v>07</v>
      </c>
      <c r="R152" s="1" t="str">
        <f t="shared" si="45"/>
        <v>24</v>
      </c>
      <c r="S152" s="3">
        <f t="shared" si="46"/>
        <v>38922</v>
      </c>
      <c r="T152" s="1">
        <f t="shared" ca="1" si="47"/>
        <v>6706</v>
      </c>
    </row>
    <row r="153" spans="1:20" x14ac:dyDescent="0.4">
      <c r="A153" s="1" t="s">
        <v>170</v>
      </c>
      <c r="B153" s="1" t="s">
        <v>466</v>
      </c>
      <c r="C153" s="1" t="str">
        <f t="shared" si="37"/>
        <v>911111</v>
      </c>
      <c r="D153" s="1" t="str">
        <f t="shared" si="38"/>
        <v>91</v>
      </c>
      <c r="E153" s="1" t="str">
        <f t="shared" ref="E153:E216" si="48">MID(C153, 3,2)</f>
        <v>11</v>
      </c>
      <c r="F153" s="1" t="str">
        <f t="shared" ref="F153:F216" si="49">MID(C153,5,2)</f>
        <v>11</v>
      </c>
      <c r="G153" s="3">
        <f t="shared" ref="G153:G216" si="50">DATE(D153, E153, F153)</f>
        <v>33553</v>
      </c>
      <c r="H153" s="3">
        <f t="shared" ca="1" si="39"/>
        <v>45628</v>
      </c>
      <c r="I153" s="4">
        <f t="shared" ca="1" si="35"/>
        <v>12075</v>
      </c>
      <c r="J153" s="5">
        <f t="shared" ca="1" si="40"/>
        <v>33.082191780821915</v>
      </c>
      <c r="K153" s="5">
        <f t="shared" ca="1" si="41"/>
        <v>33</v>
      </c>
      <c r="L153" s="5">
        <f t="shared" ca="1" si="36"/>
        <v>34</v>
      </c>
      <c r="M153" s="6" t="str">
        <f ca="1">VLOOKUP(L153, 기준!$A$1:$C$15,3)</f>
        <v>30대</v>
      </c>
      <c r="N153" s="1" t="str">
        <f t="shared" si="42"/>
        <v>2</v>
      </c>
      <c r="O153" s="13">
        <v>20060724</v>
      </c>
      <c r="P153" s="1" t="str">
        <f t="shared" si="43"/>
        <v>2006</v>
      </c>
      <c r="Q153" s="1" t="str">
        <f t="shared" si="44"/>
        <v>07</v>
      </c>
      <c r="R153" s="1" t="str">
        <f t="shared" si="45"/>
        <v>24</v>
      </c>
      <c r="S153" s="3">
        <f t="shared" si="46"/>
        <v>38922</v>
      </c>
      <c r="T153" s="1">
        <f t="shared" ca="1" si="47"/>
        <v>6706</v>
      </c>
    </row>
    <row r="154" spans="1:20" x14ac:dyDescent="0.4">
      <c r="A154" s="1" t="s">
        <v>171</v>
      </c>
      <c r="B154" s="2" t="s">
        <v>447</v>
      </c>
      <c r="C154" s="1" t="str">
        <f t="shared" si="37"/>
        <v>691211</v>
      </c>
      <c r="D154" s="1" t="str">
        <f t="shared" si="38"/>
        <v>69</v>
      </c>
      <c r="E154" s="1" t="str">
        <f t="shared" si="48"/>
        <v>12</v>
      </c>
      <c r="F154" s="1" t="str">
        <f t="shared" si="49"/>
        <v>11</v>
      </c>
      <c r="G154" s="3">
        <f t="shared" si="50"/>
        <v>25548</v>
      </c>
      <c r="H154" s="3">
        <f t="shared" ca="1" si="39"/>
        <v>45628</v>
      </c>
      <c r="I154" s="4">
        <f t="shared" ca="1" si="35"/>
        <v>20080</v>
      </c>
      <c r="J154" s="5">
        <f t="shared" ca="1" si="40"/>
        <v>55.013698630136986</v>
      </c>
      <c r="K154" s="5">
        <f t="shared" ca="1" si="41"/>
        <v>55</v>
      </c>
      <c r="L154" s="5">
        <f t="shared" ca="1" si="36"/>
        <v>56</v>
      </c>
      <c r="M154" s="6" t="str">
        <f ca="1">VLOOKUP(L154, 기준!$A$1:$C$15,3)</f>
        <v>50대</v>
      </c>
      <c r="N154" s="1" t="str">
        <f t="shared" si="42"/>
        <v>1</v>
      </c>
      <c r="O154" s="13">
        <v>20060724</v>
      </c>
      <c r="P154" s="1" t="str">
        <f t="shared" si="43"/>
        <v>2006</v>
      </c>
      <c r="Q154" s="1" t="str">
        <f t="shared" si="44"/>
        <v>07</v>
      </c>
      <c r="R154" s="1" t="str">
        <f t="shared" si="45"/>
        <v>24</v>
      </c>
      <c r="S154" s="3">
        <f t="shared" si="46"/>
        <v>38922</v>
      </c>
      <c r="T154" s="1">
        <f t="shared" ca="1" si="47"/>
        <v>6706</v>
      </c>
    </row>
    <row r="155" spans="1:20" x14ac:dyDescent="0.4">
      <c r="A155" s="1" t="s">
        <v>172</v>
      </c>
      <c r="B155" s="1" t="s">
        <v>441</v>
      </c>
      <c r="C155" s="1" t="str">
        <f t="shared" si="37"/>
        <v>900111</v>
      </c>
      <c r="D155" s="1" t="str">
        <f t="shared" si="38"/>
        <v>90</v>
      </c>
      <c r="E155" s="1" t="str">
        <f t="shared" si="48"/>
        <v>01</v>
      </c>
      <c r="F155" s="1" t="str">
        <f t="shared" si="49"/>
        <v>11</v>
      </c>
      <c r="G155" s="3">
        <f t="shared" si="50"/>
        <v>32884</v>
      </c>
      <c r="H155" s="3">
        <f t="shared" ca="1" si="39"/>
        <v>45628</v>
      </c>
      <c r="I155" s="4">
        <f t="shared" ca="1" si="35"/>
        <v>12744</v>
      </c>
      <c r="J155" s="5">
        <f t="shared" ca="1" si="40"/>
        <v>34.915068493150685</v>
      </c>
      <c r="K155" s="5">
        <f t="shared" ca="1" si="41"/>
        <v>34</v>
      </c>
      <c r="L155" s="5">
        <f t="shared" ca="1" si="36"/>
        <v>35</v>
      </c>
      <c r="M155" s="6" t="str">
        <f ca="1">VLOOKUP(L155, 기준!$A$1:$C$15,3)</f>
        <v>30대</v>
      </c>
      <c r="N155" s="1" t="str">
        <f t="shared" si="42"/>
        <v>1</v>
      </c>
      <c r="O155" s="13">
        <v>20060724</v>
      </c>
      <c r="P155" s="1" t="str">
        <f t="shared" si="43"/>
        <v>2006</v>
      </c>
      <c r="Q155" s="1" t="str">
        <f t="shared" si="44"/>
        <v>07</v>
      </c>
      <c r="R155" s="1" t="str">
        <f t="shared" si="45"/>
        <v>24</v>
      </c>
      <c r="S155" s="3">
        <f t="shared" si="46"/>
        <v>38922</v>
      </c>
      <c r="T155" s="1">
        <f t="shared" ca="1" si="47"/>
        <v>6706</v>
      </c>
    </row>
    <row r="156" spans="1:20" x14ac:dyDescent="0.4">
      <c r="A156" s="1" t="s">
        <v>173</v>
      </c>
      <c r="B156" s="1" t="s">
        <v>435</v>
      </c>
      <c r="C156" s="1" t="str">
        <f t="shared" si="37"/>
        <v>911111</v>
      </c>
      <c r="D156" s="1" t="str">
        <f t="shared" si="38"/>
        <v>91</v>
      </c>
      <c r="E156" s="1" t="str">
        <f t="shared" si="48"/>
        <v>11</v>
      </c>
      <c r="F156" s="1" t="str">
        <f t="shared" si="49"/>
        <v>11</v>
      </c>
      <c r="G156" s="3">
        <f t="shared" si="50"/>
        <v>33553</v>
      </c>
      <c r="H156" s="3">
        <f t="shared" ca="1" si="39"/>
        <v>45628</v>
      </c>
      <c r="I156" s="4">
        <f t="shared" ca="1" si="35"/>
        <v>12075</v>
      </c>
      <c r="J156" s="5">
        <f t="shared" ca="1" si="40"/>
        <v>33.082191780821915</v>
      </c>
      <c r="K156" s="5">
        <f t="shared" ca="1" si="41"/>
        <v>33</v>
      </c>
      <c r="L156" s="5">
        <f t="shared" ca="1" si="36"/>
        <v>34</v>
      </c>
      <c r="M156" s="6" t="str">
        <f ca="1">VLOOKUP(L156, 기준!$A$1:$C$15,3)</f>
        <v>30대</v>
      </c>
      <c r="N156" s="1" t="str">
        <f t="shared" si="42"/>
        <v>1</v>
      </c>
      <c r="O156" s="13">
        <v>20060724</v>
      </c>
      <c r="P156" s="1" t="str">
        <f t="shared" si="43"/>
        <v>2006</v>
      </c>
      <c r="Q156" s="1" t="str">
        <f t="shared" si="44"/>
        <v>07</v>
      </c>
      <c r="R156" s="1" t="str">
        <f t="shared" si="45"/>
        <v>24</v>
      </c>
      <c r="S156" s="3">
        <f t="shared" si="46"/>
        <v>38922</v>
      </c>
      <c r="T156" s="1">
        <f t="shared" ca="1" si="47"/>
        <v>6706</v>
      </c>
    </row>
    <row r="157" spans="1:20" x14ac:dyDescent="0.4">
      <c r="A157" s="1" t="s">
        <v>174</v>
      </c>
      <c r="B157" s="1" t="s">
        <v>442</v>
      </c>
      <c r="C157" s="1" t="str">
        <f t="shared" si="37"/>
        <v>940101</v>
      </c>
      <c r="D157" s="1" t="str">
        <f t="shared" si="38"/>
        <v>94</v>
      </c>
      <c r="E157" s="1" t="str">
        <f t="shared" si="48"/>
        <v>01</v>
      </c>
      <c r="F157" s="1" t="str">
        <f t="shared" si="49"/>
        <v>01</v>
      </c>
      <c r="G157" s="3">
        <f t="shared" si="50"/>
        <v>34335</v>
      </c>
      <c r="H157" s="3">
        <f t="shared" ca="1" si="39"/>
        <v>45628</v>
      </c>
      <c r="I157" s="4">
        <f t="shared" ref="I157:I220" ca="1" si="51">H157-G157</f>
        <v>11293</v>
      </c>
      <c r="J157" s="5">
        <f t="shared" ca="1" si="40"/>
        <v>30.93972602739726</v>
      </c>
      <c r="K157" s="5">
        <f t="shared" ca="1" si="41"/>
        <v>30</v>
      </c>
      <c r="L157" s="5">
        <f t="shared" ref="L157:L220" ca="1" si="52">ROUNDUP(J157, 0)</f>
        <v>31</v>
      </c>
      <c r="M157" s="6" t="str">
        <f ca="1">VLOOKUP(L157, 기준!$A$1:$C$15,3)</f>
        <v>30대</v>
      </c>
      <c r="N157" s="1" t="str">
        <f t="shared" si="42"/>
        <v>1</v>
      </c>
      <c r="O157" s="13">
        <v>20060814</v>
      </c>
      <c r="P157" s="1" t="str">
        <f t="shared" si="43"/>
        <v>2006</v>
      </c>
      <c r="Q157" s="1" t="str">
        <f t="shared" si="44"/>
        <v>08</v>
      </c>
      <c r="R157" s="1" t="str">
        <f t="shared" si="45"/>
        <v>14</v>
      </c>
      <c r="S157" s="3">
        <f t="shared" si="46"/>
        <v>38943</v>
      </c>
      <c r="T157" s="1">
        <f t="shared" ca="1" si="47"/>
        <v>6685</v>
      </c>
    </row>
    <row r="158" spans="1:20" x14ac:dyDescent="0.4">
      <c r="A158" s="1" t="s">
        <v>175</v>
      </c>
      <c r="B158" s="2" t="s">
        <v>434</v>
      </c>
      <c r="C158" s="1" t="str">
        <f t="shared" si="37"/>
        <v>191211</v>
      </c>
      <c r="D158" s="1" t="str">
        <f t="shared" si="38"/>
        <v>19</v>
      </c>
      <c r="E158" s="1" t="str">
        <f t="shared" si="48"/>
        <v>12</v>
      </c>
      <c r="F158" s="1" t="str">
        <f t="shared" si="49"/>
        <v>11</v>
      </c>
      <c r="G158" s="3">
        <f t="shared" si="50"/>
        <v>7285</v>
      </c>
      <c r="H158" s="3">
        <f t="shared" ca="1" si="39"/>
        <v>45628</v>
      </c>
      <c r="I158" s="4">
        <f t="shared" ca="1" si="51"/>
        <v>38343</v>
      </c>
      <c r="J158" s="5">
        <f t="shared" ca="1" si="40"/>
        <v>105.04931506849314</v>
      </c>
      <c r="K158" s="5">
        <f t="shared" ca="1" si="41"/>
        <v>105</v>
      </c>
      <c r="L158" s="5">
        <f t="shared" ca="1" si="52"/>
        <v>106</v>
      </c>
      <c r="M158" s="6" t="str">
        <f ca="1">VLOOKUP(L158, 기준!$A$1:$C$15,3)</f>
        <v>100대</v>
      </c>
      <c r="N158" s="1" t="str">
        <f t="shared" si="42"/>
        <v>1</v>
      </c>
      <c r="O158" s="13">
        <v>20060814</v>
      </c>
      <c r="P158" s="1" t="str">
        <f t="shared" si="43"/>
        <v>2006</v>
      </c>
      <c r="Q158" s="1" t="str">
        <f t="shared" si="44"/>
        <v>08</v>
      </c>
      <c r="R158" s="1" t="str">
        <f t="shared" si="45"/>
        <v>14</v>
      </c>
      <c r="S158" s="3">
        <f t="shared" si="46"/>
        <v>38943</v>
      </c>
      <c r="T158" s="1">
        <f t="shared" ca="1" si="47"/>
        <v>6685</v>
      </c>
    </row>
    <row r="159" spans="1:20" x14ac:dyDescent="0.4">
      <c r="A159" s="1" t="s">
        <v>176</v>
      </c>
      <c r="B159" s="1" t="s">
        <v>466</v>
      </c>
      <c r="C159" s="1" t="str">
        <f t="shared" si="37"/>
        <v>911111</v>
      </c>
      <c r="D159" s="1" t="str">
        <f t="shared" si="38"/>
        <v>91</v>
      </c>
      <c r="E159" s="1" t="str">
        <f t="shared" si="48"/>
        <v>11</v>
      </c>
      <c r="F159" s="1" t="str">
        <f t="shared" si="49"/>
        <v>11</v>
      </c>
      <c r="G159" s="3">
        <f t="shared" si="50"/>
        <v>33553</v>
      </c>
      <c r="H159" s="3">
        <f t="shared" ca="1" si="39"/>
        <v>45628</v>
      </c>
      <c r="I159" s="4">
        <f t="shared" ca="1" si="51"/>
        <v>12075</v>
      </c>
      <c r="J159" s="5">
        <f t="shared" ca="1" si="40"/>
        <v>33.082191780821915</v>
      </c>
      <c r="K159" s="5">
        <f t="shared" ca="1" si="41"/>
        <v>33</v>
      </c>
      <c r="L159" s="5">
        <f t="shared" ca="1" si="52"/>
        <v>34</v>
      </c>
      <c r="M159" s="6" t="str">
        <f ca="1">VLOOKUP(L159, 기준!$A$1:$C$15,3)</f>
        <v>30대</v>
      </c>
      <c r="N159" s="1" t="str">
        <f t="shared" si="42"/>
        <v>2</v>
      </c>
      <c r="O159" s="13">
        <v>20060814</v>
      </c>
      <c r="P159" s="1" t="str">
        <f t="shared" si="43"/>
        <v>2006</v>
      </c>
      <c r="Q159" s="1" t="str">
        <f t="shared" si="44"/>
        <v>08</v>
      </c>
      <c r="R159" s="1" t="str">
        <f t="shared" si="45"/>
        <v>14</v>
      </c>
      <c r="S159" s="3">
        <f t="shared" si="46"/>
        <v>38943</v>
      </c>
      <c r="T159" s="1">
        <f t="shared" ca="1" si="47"/>
        <v>6685</v>
      </c>
    </row>
    <row r="160" spans="1:20" x14ac:dyDescent="0.4">
      <c r="A160" s="1" t="s">
        <v>177</v>
      </c>
      <c r="B160" s="2" t="s">
        <v>447</v>
      </c>
      <c r="C160" s="1" t="str">
        <f t="shared" si="37"/>
        <v>691211</v>
      </c>
      <c r="D160" s="1" t="str">
        <f t="shared" si="38"/>
        <v>69</v>
      </c>
      <c r="E160" s="1" t="str">
        <f t="shared" si="48"/>
        <v>12</v>
      </c>
      <c r="F160" s="1" t="str">
        <f t="shared" si="49"/>
        <v>11</v>
      </c>
      <c r="G160" s="3">
        <f t="shared" si="50"/>
        <v>25548</v>
      </c>
      <c r="H160" s="3">
        <f t="shared" ca="1" si="39"/>
        <v>45628</v>
      </c>
      <c r="I160" s="4">
        <f t="shared" ca="1" si="51"/>
        <v>20080</v>
      </c>
      <c r="J160" s="5">
        <f t="shared" ca="1" si="40"/>
        <v>55.013698630136986</v>
      </c>
      <c r="K160" s="5">
        <f t="shared" ca="1" si="41"/>
        <v>55</v>
      </c>
      <c r="L160" s="5">
        <f t="shared" ca="1" si="52"/>
        <v>56</v>
      </c>
      <c r="M160" s="6" t="str">
        <f ca="1">VLOOKUP(L160, 기준!$A$1:$C$15,3)</f>
        <v>50대</v>
      </c>
      <c r="N160" s="1" t="str">
        <f t="shared" si="42"/>
        <v>1</v>
      </c>
      <c r="O160" s="13">
        <v>20060814</v>
      </c>
      <c r="P160" s="1" t="str">
        <f t="shared" si="43"/>
        <v>2006</v>
      </c>
      <c r="Q160" s="1" t="str">
        <f t="shared" si="44"/>
        <v>08</v>
      </c>
      <c r="R160" s="1" t="str">
        <f t="shared" si="45"/>
        <v>14</v>
      </c>
      <c r="S160" s="3">
        <f t="shared" si="46"/>
        <v>38943</v>
      </c>
      <c r="T160" s="1">
        <f t="shared" ca="1" si="47"/>
        <v>6685</v>
      </c>
    </row>
    <row r="161" spans="1:20" x14ac:dyDescent="0.4">
      <c r="A161" s="1" t="s">
        <v>178</v>
      </c>
      <c r="B161" s="1" t="s">
        <v>441</v>
      </c>
      <c r="C161" s="1" t="str">
        <f t="shared" si="37"/>
        <v>900111</v>
      </c>
      <c r="D161" s="1" t="str">
        <f t="shared" si="38"/>
        <v>90</v>
      </c>
      <c r="E161" s="1" t="str">
        <f t="shared" si="48"/>
        <v>01</v>
      </c>
      <c r="F161" s="1" t="str">
        <f t="shared" si="49"/>
        <v>11</v>
      </c>
      <c r="G161" s="3">
        <f t="shared" si="50"/>
        <v>32884</v>
      </c>
      <c r="H161" s="3">
        <f t="shared" ca="1" si="39"/>
        <v>45628</v>
      </c>
      <c r="I161" s="4">
        <f t="shared" ca="1" si="51"/>
        <v>12744</v>
      </c>
      <c r="J161" s="5">
        <f t="shared" ca="1" si="40"/>
        <v>34.915068493150685</v>
      </c>
      <c r="K161" s="5">
        <f t="shared" ca="1" si="41"/>
        <v>34</v>
      </c>
      <c r="L161" s="5">
        <f t="shared" ca="1" si="52"/>
        <v>35</v>
      </c>
      <c r="M161" s="6" t="str">
        <f ca="1">VLOOKUP(L161, 기준!$A$1:$C$15,3)</f>
        <v>30대</v>
      </c>
      <c r="N161" s="1" t="str">
        <f t="shared" si="42"/>
        <v>1</v>
      </c>
      <c r="O161" s="13">
        <v>20060814</v>
      </c>
      <c r="P161" s="1" t="str">
        <f t="shared" si="43"/>
        <v>2006</v>
      </c>
      <c r="Q161" s="1" t="str">
        <f t="shared" si="44"/>
        <v>08</v>
      </c>
      <c r="R161" s="1" t="str">
        <f t="shared" si="45"/>
        <v>14</v>
      </c>
      <c r="S161" s="3">
        <f t="shared" si="46"/>
        <v>38943</v>
      </c>
      <c r="T161" s="1">
        <f t="shared" ca="1" si="47"/>
        <v>6685</v>
      </c>
    </row>
    <row r="162" spans="1:20" x14ac:dyDescent="0.4">
      <c r="A162" s="1" t="s">
        <v>179</v>
      </c>
      <c r="B162" s="1" t="s">
        <v>435</v>
      </c>
      <c r="C162" s="1" t="str">
        <f t="shared" si="37"/>
        <v>911111</v>
      </c>
      <c r="D162" s="1" t="str">
        <f t="shared" si="38"/>
        <v>91</v>
      </c>
      <c r="E162" s="1" t="str">
        <f t="shared" si="48"/>
        <v>11</v>
      </c>
      <c r="F162" s="1" t="str">
        <f t="shared" si="49"/>
        <v>11</v>
      </c>
      <c r="G162" s="3">
        <f t="shared" si="50"/>
        <v>33553</v>
      </c>
      <c r="H162" s="3">
        <f t="shared" ca="1" si="39"/>
        <v>45628</v>
      </c>
      <c r="I162" s="4">
        <f t="shared" ca="1" si="51"/>
        <v>12075</v>
      </c>
      <c r="J162" s="5">
        <f t="shared" ca="1" si="40"/>
        <v>33.082191780821915</v>
      </c>
      <c r="K162" s="5">
        <f t="shared" ca="1" si="41"/>
        <v>33</v>
      </c>
      <c r="L162" s="5">
        <f t="shared" ca="1" si="52"/>
        <v>34</v>
      </c>
      <c r="M162" s="6" t="str">
        <f ca="1">VLOOKUP(L162, 기준!$A$1:$C$15,3)</f>
        <v>30대</v>
      </c>
      <c r="N162" s="1" t="str">
        <f t="shared" si="42"/>
        <v>1</v>
      </c>
      <c r="O162" s="13">
        <v>20060814</v>
      </c>
      <c r="P162" s="1" t="str">
        <f t="shared" si="43"/>
        <v>2006</v>
      </c>
      <c r="Q162" s="1" t="str">
        <f t="shared" si="44"/>
        <v>08</v>
      </c>
      <c r="R162" s="1" t="str">
        <f t="shared" si="45"/>
        <v>14</v>
      </c>
      <c r="S162" s="3">
        <f t="shared" si="46"/>
        <v>38943</v>
      </c>
      <c r="T162" s="1">
        <f t="shared" ca="1" si="47"/>
        <v>6685</v>
      </c>
    </row>
    <row r="163" spans="1:20" x14ac:dyDescent="0.4">
      <c r="A163" s="1" t="s">
        <v>180</v>
      </c>
      <c r="B163" s="1" t="s">
        <v>442</v>
      </c>
      <c r="C163" s="1" t="str">
        <f t="shared" si="37"/>
        <v>940101</v>
      </c>
      <c r="D163" s="1" t="str">
        <f t="shared" si="38"/>
        <v>94</v>
      </c>
      <c r="E163" s="1" t="str">
        <f t="shared" si="48"/>
        <v>01</v>
      </c>
      <c r="F163" s="1" t="str">
        <f t="shared" si="49"/>
        <v>01</v>
      </c>
      <c r="G163" s="3">
        <f t="shared" si="50"/>
        <v>34335</v>
      </c>
      <c r="H163" s="3">
        <f t="shared" ca="1" si="39"/>
        <v>45628</v>
      </c>
      <c r="I163" s="4">
        <f t="shared" ca="1" si="51"/>
        <v>11293</v>
      </c>
      <c r="J163" s="5">
        <f t="shared" ca="1" si="40"/>
        <v>30.93972602739726</v>
      </c>
      <c r="K163" s="5">
        <f t="shared" ca="1" si="41"/>
        <v>30</v>
      </c>
      <c r="L163" s="5">
        <f t="shared" ca="1" si="52"/>
        <v>31</v>
      </c>
      <c r="M163" s="6" t="str">
        <f ca="1">VLOOKUP(L163, 기준!$A$1:$C$15,3)</f>
        <v>30대</v>
      </c>
      <c r="N163" s="1" t="str">
        <f t="shared" si="42"/>
        <v>1</v>
      </c>
      <c r="O163" s="13">
        <v>20060814</v>
      </c>
      <c r="P163" s="1" t="str">
        <f t="shared" si="43"/>
        <v>2006</v>
      </c>
      <c r="Q163" s="1" t="str">
        <f t="shared" si="44"/>
        <v>08</v>
      </c>
      <c r="R163" s="1" t="str">
        <f t="shared" si="45"/>
        <v>14</v>
      </c>
      <c r="S163" s="3">
        <f t="shared" si="46"/>
        <v>38943</v>
      </c>
      <c r="T163" s="1">
        <f t="shared" ca="1" si="47"/>
        <v>6685</v>
      </c>
    </row>
    <row r="164" spans="1:20" x14ac:dyDescent="0.4">
      <c r="A164" s="1" t="s">
        <v>181</v>
      </c>
      <c r="B164" s="2" t="s">
        <v>436</v>
      </c>
      <c r="C164" s="1" t="str">
        <f t="shared" si="37"/>
        <v>191211</v>
      </c>
      <c r="D164" s="1" t="str">
        <f t="shared" si="38"/>
        <v>19</v>
      </c>
      <c r="E164" s="1" t="str">
        <f t="shared" si="48"/>
        <v>12</v>
      </c>
      <c r="F164" s="1" t="str">
        <f t="shared" si="49"/>
        <v>11</v>
      </c>
      <c r="G164" s="3">
        <f t="shared" si="50"/>
        <v>7285</v>
      </c>
      <c r="H164" s="3">
        <f t="shared" ca="1" si="39"/>
        <v>45628</v>
      </c>
      <c r="I164" s="4">
        <f t="shared" ca="1" si="51"/>
        <v>38343</v>
      </c>
      <c r="J164" s="5">
        <f t="shared" ca="1" si="40"/>
        <v>105.04931506849314</v>
      </c>
      <c r="K164" s="5">
        <f t="shared" ca="1" si="41"/>
        <v>105</v>
      </c>
      <c r="L164" s="5">
        <f t="shared" ca="1" si="52"/>
        <v>106</v>
      </c>
      <c r="M164" s="6" t="str">
        <f ca="1">VLOOKUP(L164, 기준!$A$1:$C$15,3)</f>
        <v>100대</v>
      </c>
      <c r="N164" s="1" t="str">
        <f t="shared" si="42"/>
        <v>1</v>
      </c>
      <c r="O164" s="13">
        <v>20060814</v>
      </c>
      <c r="P164" s="1" t="str">
        <f t="shared" si="43"/>
        <v>2006</v>
      </c>
      <c r="Q164" s="1" t="str">
        <f t="shared" si="44"/>
        <v>08</v>
      </c>
      <c r="R164" s="1" t="str">
        <f t="shared" si="45"/>
        <v>14</v>
      </c>
      <c r="S164" s="3">
        <f t="shared" si="46"/>
        <v>38943</v>
      </c>
      <c r="T164" s="1">
        <f t="shared" ca="1" si="47"/>
        <v>6685</v>
      </c>
    </row>
    <row r="165" spans="1:20" x14ac:dyDescent="0.4">
      <c r="A165" s="1" t="s">
        <v>182</v>
      </c>
      <c r="B165" s="1" t="s">
        <v>12</v>
      </c>
      <c r="C165" s="1" t="str">
        <f t="shared" si="37"/>
        <v>910101</v>
      </c>
      <c r="D165" s="1" t="str">
        <f t="shared" si="38"/>
        <v>91</v>
      </c>
      <c r="E165" s="1" t="str">
        <f t="shared" si="48"/>
        <v>01</v>
      </c>
      <c r="F165" s="1" t="str">
        <f t="shared" si="49"/>
        <v>01</v>
      </c>
      <c r="G165" s="3">
        <f t="shared" si="50"/>
        <v>33239</v>
      </c>
      <c r="H165" s="3">
        <f t="shared" ca="1" si="39"/>
        <v>45628</v>
      </c>
      <c r="I165" s="4">
        <f t="shared" ca="1" si="51"/>
        <v>12389</v>
      </c>
      <c r="J165" s="5">
        <f t="shared" ca="1" si="40"/>
        <v>33.942465753424656</v>
      </c>
      <c r="K165" s="5">
        <f t="shared" ca="1" si="41"/>
        <v>33</v>
      </c>
      <c r="L165" s="5">
        <f t="shared" ca="1" si="52"/>
        <v>34</v>
      </c>
      <c r="M165" s="6" t="str">
        <f ca="1">VLOOKUP(L165, 기준!$A$1:$C$15,3)</f>
        <v>30대</v>
      </c>
      <c r="N165" s="1" t="str">
        <f t="shared" si="42"/>
        <v>1</v>
      </c>
      <c r="O165" s="13">
        <v>20060814</v>
      </c>
      <c r="P165" s="1" t="str">
        <f t="shared" si="43"/>
        <v>2006</v>
      </c>
      <c r="Q165" s="1" t="str">
        <f t="shared" si="44"/>
        <v>08</v>
      </c>
      <c r="R165" s="1" t="str">
        <f t="shared" si="45"/>
        <v>14</v>
      </c>
      <c r="S165" s="3">
        <f t="shared" si="46"/>
        <v>38943</v>
      </c>
      <c r="T165" s="1">
        <f t="shared" ca="1" si="47"/>
        <v>6685</v>
      </c>
    </row>
    <row r="166" spans="1:20" x14ac:dyDescent="0.4">
      <c r="A166" s="1" t="s">
        <v>183</v>
      </c>
      <c r="B166" s="2" t="s">
        <v>447</v>
      </c>
      <c r="C166" s="1" t="str">
        <f t="shared" si="37"/>
        <v>691211</v>
      </c>
      <c r="D166" s="1" t="str">
        <f t="shared" si="38"/>
        <v>69</v>
      </c>
      <c r="E166" s="1" t="str">
        <f t="shared" si="48"/>
        <v>12</v>
      </c>
      <c r="F166" s="1" t="str">
        <f t="shared" si="49"/>
        <v>11</v>
      </c>
      <c r="G166" s="3">
        <f t="shared" si="50"/>
        <v>25548</v>
      </c>
      <c r="H166" s="3">
        <f t="shared" ca="1" si="39"/>
        <v>45628</v>
      </c>
      <c r="I166" s="4">
        <f t="shared" ca="1" si="51"/>
        <v>20080</v>
      </c>
      <c r="J166" s="5">
        <f t="shared" ca="1" si="40"/>
        <v>55.013698630136986</v>
      </c>
      <c r="K166" s="5">
        <f t="shared" ca="1" si="41"/>
        <v>55</v>
      </c>
      <c r="L166" s="5">
        <f t="shared" ca="1" si="52"/>
        <v>56</v>
      </c>
      <c r="M166" s="6" t="str">
        <f ca="1">VLOOKUP(L166, 기준!$A$1:$C$15,3)</f>
        <v>50대</v>
      </c>
      <c r="N166" s="1" t="str">
        <f t="shared" si="42"/>
        <v>1</v>
      </c>
      <c r="O166" s="13">
        <v>20060814</v>
      </c>
      <c r="P166" s="1" t="str">
        <f t="shared" si="43"/>
        <v>2006</v>
      </c>
      <c r="Q166" s="1" t="str">
        <f t="shared" si="44"/>
        <v>08</v>
      </c>
      <c r="R166" s="1" t="str">
        <f t="shared" si="45"/>
        <v>14</v>
      </c>
      <c r="S166" s="3">
        <f t="shared" si="46"/>
        <v>38943</v>
      </c>
      <c r="T166" s="1">
        <f t="shared" ca="1" si="47"/>
        <v>6685</v>
      </c>
    </row>
    <row r="167" spans="1:20" x14ac:dyDescent="0.4">
      <c r="A167" s="1" t="s">
        <v>184</v>
      </c>
      <c r="B167" s="1" t="s">
        <v>461</v>
      </c>
      <c r="C167" s="1" t="str">
        <f t="shared" si="37"/>
        <v>900111</v>
      </c>
      <c r="D167" s="1" t="str">
        <f t="shared" si="38"/>
        <v>90</v>
      </c>
      <c r="E167" s="1" t="str">
        <f t="shared" si="48"/>
        <v>01</v>
      </c>
      <c r="F167" s="1" t="str">
        <f t="shared" si="49"/>
        <v>11</v>
      </c>
      <c r="G167" s="3">
        <f t="shared" si="50"/>
        <v>32884</v>
      </c>
      <c r="H167" s="3">
        <f t="shared" ca="1" si="39"/>
        <v>45628</v>
      </c>
      <c r="I167" s="4">
        <f t="shared" ca="1" si="51"/>
        <v>12744</v>
      </c>
      <c r="J167" s="5">
        <f t="shared" ca="1" si="40"/>
        <v>34.915068493150685</v>
      </c>
      <c r="K167" s="5">
        <f t="shared" ca="1" si="41"/>
        <v>34</v>
      </c>
      <c r="L167" s="5">
        <f t="shared" ca="1" si="52"/>
        <v>35</v>
      </c>
      <c r="M167" s="6" t="str">
        <f ca="1">VLOOKUP(L167, 기준!$A$1:$C$15,3)</f>
        <v>30대</v>
      </c>
      <c r="N167" s="1" t="str">
        <f t="shared" si="42"/>
        <v>1</v>
      </c>
      <c r="O167" s="13">
        <v>20060814</v>
      </c>
      <c r="P167" s="1" t="str">
        <f t="shared" si="43"/>
        <v>2006</v>
      </c>
      <c r="Q167" s="1" t="str">
        <f t="shared" si="44"/>
        <v>08</v>
      </c>
      <c r="R167" s="1" t="str">
        <f t="shared" si="45"/>
        <v>14</v>
      </c>
      <c r="S167" s="3">
        <f t="shared" si="46"/>
        <v>38943</v>
      </c>
      <c r="T167" s="1">
        <f t="shared" ca="1" si="47"/>
        <v>6685</v>
      </c>
    </row>
    <row r="168" spans="1:20" x14ac:dyDescent="0.4">
      <c r="A168" s="1" t="s">
        <v>185</v>
      </c>
      <c r="B168" s="1" t="s">
        <v>462</v>
      </c>
      <c r="C168" s="1" t="str">
        <f t="shared" si="37"/>
        <v>911111</v>
      </c>
      <c r="D168" s="1" t="str">
        <f t="shared" si="38"/>
        <v>91</v>
      </c>
      <c r="E168" s="1" t="str">
        <f t="shared" si="48"/>
        <v>11</v>
      </c>
      <c r="F168" s="1" t="str">
        <f t="shared" si="49"/>
        <v>11</v>
      </c>
      <c r="G168" s="3">
        <f t="shared" si="50"/>
        <v>33553</v>
      </c>
      <c r="H168" s="3">
        <f t="shared" ca="1" si="39"/>
        <v>45628</v>
      </c>
      <c r="I168" s="4">
        <f t="shared" ca="1" si="51"/>
        <v>12075</v>
      </c>
      <c r="J168" s="5">
        <f t="shared" ca="1" si="40"/>
        <v>33.082191780821915</v>
      </c>
      <c r="K168" s="5">
        <f t="shared" ca="1" si="41"/>
        <v>33</v>
      </c>
      <c r="L168" s="5">
        <f t="shared" ca="1" si="52"/>
        <v>34</v>
      </c>
      <c r="M168" s="6" t="str">
        <f ca="1">VLOOKUP(L168, 기준!$A$1:$C$15,3)</f>
        <v>30대</v>
      </c>
      <c r="N168" s="1" t="str">
        <f t="shared" si="42"/>
        <v>1</v>
      </c>
      <c r="O168" s="13">
        <v>20060814</v>
      </c>
      <c r="P168" s="1" t="str">
        <f t="shared" si="43"/>
        <v>2006</v>
      </c>
      <c r="Q168" s="1" t="str">
        <f t="shared" si="44"/>
        <v>08</v>
      </c>
      <c r="R168" s="1" t="str">
        <f t="shared" si="45"/>
        <v>14</v>
      </c>
      <c r="S168" s="3">
        <f t="shared" si="46"/>
        <v>38943</v>
      </c>
      <c r="T168" s="1">
        <f t="shared" ca="1" si="47"/>
        <v>6685</v>
      </c>
    </row>
    <row r="169" spans="1:20" x14ac:dyDescent="0.4">
      <c r="A169" s="1" t="s">
        <v>186</v>
      </c>
      <c r="B169" s="1" t="s">
        <v>440</v>
      </c>
      <c r="C169" s="1" t="str">
        <f t="shared" si="37"/>
        <v>940101</v>
      </c>
      <c r="D169" s="1" t="str">
        <f t="shared" si="38"/>
        <v>94</v>
      </c>
      <c r="E169" s="1" t="str">
        <f t="shared" si="48"/>
        <v>01</v>
      </c>
      <c r="F169" s="1" t="str">
        <f t="shared" si="49"/>
        <v>01</v>
      </c>
      <c r="G169" s="3">
        <f t="shared" si="50"/>
        <v>34335</v>
      </c>
      <c r="H169" s="3">
        <f t="shared" ca="1" si="39"/>
        <v>45628</v>
      </c>
      <c r="I169" s="4">
        <f t="shared" ca="1" si="51"/>
        <v>11293</v>
      </c>
      <c r="J169" s="5">
        <f t="shared" ca="1" si="40"/>
        <v>30.93972602739726</v>
      </c>
      <c r="K169" s="5">
        <f t="shared" ca="1" si="41"/>
        <v>30</v>
      </c>
      <c r="L169" s="5">
        <f t="shared" ca="1" si="52"/>
        <v>31</v>
      </c>
      <c r="M169" s="6" t="str">
        <f ca="1">VLOOKUP(L169, 기준!$A$1:$C$15,3)</f>
        <v>30대</v>
      </c>
      <c r="N169" s="1" t="str">
        <f t="shared" si="42"/>
        <v>1</v>
      </c>
      <c r="O169" s="13">
        <v>20060814</v>
      </c>
      <c r="P169" s="1" t="str">
        <f t="shared" si="43"/>
        <v>2006</v>
      </c>
      <c r="Q169" s="1" t="str">
        <f t="shared" si="44"/>
        <v>08</v>
      </c>
      <c r="R169" s="1" t="str">
        <f t="shared" si="45"/>
        <v>14</v>
      </c>
      <c r="S169" s="3">
        <f t="shared" si="46"/>
        <v>38943</v>
      </c>
      <c r="T169" s="1">
        <f t="shared" ca="1" si="47"/>
        <v>6685</v>
      </c>
    </row>
    <row r="170" spans="1:20" x14ac:dyDescent="0.4">
      <c r="A170" s="1" t="s">
        <v>187</v>
      </c>
      <c r="B170" s="2" t="s">
        <v>434</v>
      </c>
      <c r="C170" s="1" t="str">
        <f t="shared" si="37"/>
        <v>191211</v>
      </c>
      <c r="D170" s="1" t="str">
        <f t="shared" si="38"/>
        <v>19</v>
      </c>
      <c r="E170" s="1" t="str">
        <f t="shared" si="48"/>
        <v>12</v>
      </c>
      <c r="F170" s="1" t="str">
        <f t="shared" si="49"/>
        <v>11</v>
      </c>
      <c r="G170" s="3">
        <f t="shared" si="50"/>
        <v>7285</v>
      </c>
      <c r="H170" s="3">
        <f t="shared" ca="1" si="39"/>
        <v>45628</v>
      </c>
      <c r="I170" s="4">
        <f t="shared" ca="1" si="51"/>
        <v>38343</v>
      </c>
      <c r="J170" s="5">
        <f t="shared" ca="1" si="40"/>
        <v>105.04931506849314</v>
      </c>
      <c r="K170" s="5">
        <f t="shared" ca="1" si="41"/>
        <v>105</v>
      </c>
      <c r="L170" s="5">
        <f t="shared" ca="1" si="52"/>
        <v>106</v>
      </c>
      <c r="M170" s="6" t="str">
        <f ca="1">VLOOKUP(L170, 기준!$A$1:$C$15,3)</f>
        <v>100대</v>
      </c>
      <c r="N170" s="1" t="str">
        <f t="shared" si="42"/>
        <v>1</v>
      </c>
      <c r="O170" s="13">
        <v>20060814</v>
      </c>
      <c r="P170" s="1" t="str">
        <f t="shared" si="43"/>
        <v>2006</v>
      </c>
      <c r="Q170" s="1" t="str">
        <f t="shared" si="44"/>
        <v>08</v>
      </c>
      <c r="R170" s="1" t="str">
        <f t="shared" si="45"/>
        <v>14</v>
      </c>
      <c r="S170" s="3">
        <f t="shared" si="46"/>
        <v>38943</v>
      </c>
      <c r="T170" s="1">
        <f t="shared" ca="1" si="47"/>
        <v>6685</v>
      </c>
    </row>
    <row r="171" spans="1:20" x14ac:dyDescent="0.4">
      <c r="A171" s="1" t="s">
        <v>188</v>
      </c>
      <c r="B171" s="1" t="s">
        <v>466</v>
      </c>
      <c r="C171" s="1" t="str">
        <f t="shared" si="37"/>
        <v>911111</v>
      </c>
      <c r="D171" s="1" t="str">
        <f t="shared" si="38"/>
        <v>91</v>
      </c>
      <c r="E171" s="1" t="str">
        <f t="shared" si="48"/>
        <v>11</v>
      </c>
      <c r="F171" s="1" t="str">
        <f t="shared" si="49"/>
        <v>11</v>
      </c>
      <c r="G171" s="3">
        <f t="shared" si="50"/>
        <v>33553</v>
      </c>
      <c r="H171" s="3">
        <f t="shared" ca="1" si="39"/>
        <v>45628</v>
      </c>
      <c r="I171" s="4">
        <f t="shared" ca="1" si="51"/>
        <v>12075</v>
      </c>
      <c r="J171" s="5">
        <f t="shared" ca="1" si="40"/>
        <v>33.082191780821915</v>
      </c>
      <c r="K171" s="5">
        <f t="shared" ca="1" si="41"/>
        <v>33</v>
      </c>
      <c r="L171" s="5">
        <f t="shared" ca="1" si="52"/>
        <v>34</v>
      </c>
      <c r="M171" s="6" t="str">
        <f ca="1">VLOOKUP(L171, 기준!$A$1:$C$15,3)</f>
        <v>30대</v>
      </c>
      <c r="N171" s="1" t="str">
        <f t="shared" si="42"/>
        <v>2</v>
      </c>
      <c r="O171" s="13">
        <v>20060814</v>
      </c>
      <c r="P171" s="1" t="str">
        <f t="shared" si="43"/>
        <v>2006</v>
      </c>
      <c r="Q171" s="1" t="str">
        <f t="shared" si="44"/>
        <v>08</v>
      </c>
      <c r="R171" s="1" t="str">
        <f t="shared" si="45"/>
        <v>14</v>
      </c>
      <c r="S171" s="3">
        <f t="shared" si="46"/>
        <v>38943</v>
      </c>
      <c r="T171" s="1">
        <f t="shared" ca="1" si="47"/>
        <v>6685</v>
      </c>
    </row>
    <row r="172" spans="1:20" x14ac:dyDescent="0.4">
      <c r="A172" s="1" t="s">
        <v>189</v>
      </c>
      <c r="B172" s="2" t="s">
        <v>447</v>
      </c>
      <c r="C172" s="1" t="str">
        <f t="shared" si="37"/>
        <v>691211</v>
      </c>
      <c r="D172" s="1" t="str">
        <f t="shared" si="38"/>
        <v>69</v>
      </c>
      <c r="E172" s="1" t="str">
        <f t="shared" si="48"/>
        <v>12</v>
      </c>
      <c r="F172" s="1" t="str">
        <f t="shared" si="49"/>
        <v>11</v>
      </c>
      <c r="G172" s="3">
        <f t="shared" si="50"/>
        <v>25548</v>
      </c>
      <c r="H172" s="3">
        <f t="shared" ca="1" si="39"/>
        <v>45628</v>
      </c>
      <c r="I172" s="4">
        <f t="shared" ca="1" si="51"/>
        <v>20080</v>
      </c>
      <c r="J172" s="5">
        <f t="shared" ca="1" si="40"/>
        <v>55.013698630136986</v>
      </c>
      <c r="K172" s="5">
        <f t="shared" ca="1" si="41"/>
        <v>55</v>
      </c>
      <c r="L172" s="5">
        <f t="shared" ca="1" si="52"/>
        <v>56</v>
      </c>
      <c r="M172" s="6" t="str">
        <f ca="1">VLOOKUP(L172, 기준!$A$1:$C$15,3)</f>
        <v>50대</v>
      </c>
      <c r="N172" s="1" t="str">
        <f t="shared" si="42"/>
        <v>1</v>
      </c>
      <c r="O172" s="13">
        <v>20060814</v>
      </c>
      <c r="P172" s="1" t="str">
        <f t="shared" si="43"/>
        <v>2006</v>
      </c>
      <c r="Q172" s="1" t="str">
        <f t="shared" si="44"/>
        <v>08</v>
      </c>
      <c r="R172" s="1" t="str">
        <f t="shared" si="45"/>
        <v>14</v>
      </c>
      <c r="S172" s="3">
        <f t="shared" si="46"/>
        <v>38943</v>
      </c>
      <c r="T172" s="1">
        <f t="shared" ca="1" si="47"/>
        <v>6685</v>
      </c>
    </row>
    <row r="173" spans="1:20" x14ac:dyDescent="0.4">
      <c r="A173" s="1" t="s">
        <v>190</v>
      </c>
      <c r="B173" s="1" t="s">
        <v>441</v>
      </c>
      <c r="C173" s="1" t="str">
        <f t="shared" si="37"/>
        <v>900111</v>
      </c>
      <c r="D173" s="1" t="str">
        <f t="shared" si="38"/>
        <v>90</v>
      </c>
      <c r="E173" s="1" t="str">
        <f t="shared" si="48"/>
        <v>01</v>
      </c>
      <c r="F173" s="1" t="str">
        <f t="shared" si="49"/>
        <v>11</v>
      </c>
      <c r="G173" s="3">
        <f t="shared" si="50"/>
        <v>32884</v>
      </c>
      <c r="H173" s="3">
        <f t="shared" ca="1" si="39"/>
        <v>45628</v>
      </c>
      <c r="I173" s="4">
        <f t="shared" ca="1" si="51"/>
        <v>12744</v>
      </c>
      <c r="J173" s="5">
        <f t="shared" ca="1" si="40"/>
        <v>34.915068493150685</v>
      </c>
      <c r="K173" s="5">
        <f t="shared" ca="1" si="41"/>
        <v>34</v>
      </c>
      <c r="L173" s="5">
        <f t="shared" ca="1" si="52"/>
        <v>35</v>
      </c>
      <c r="M173" s="6" t="str">
        <f ca="1">VLOOKUP(L173, 기준!$A$1:$C$15,3)</f>
        <v>30대</v>
      </c>
      <c r="N173" s="1" t="str">
        <f t="shared" si="42"/>
        <v>1</v>
      </c>
      <c r="O173" s="13">
        <v>20060814</v>
      </c>
      <c r="P173" s="1" t="str">
        <f t="shared" si="43"/>
        <v>2006</v>
      </c>
      <c r="Q173" s="1" t="str">
        <f t="shared" si="44"/>
        <v>08</v>
      </c>
      <c r="R173" s="1" t="str">
        <f t="shared" si="45"/>
        <v>14</v>
      </c>
      <c r="S173" s="3">
        <f t="shared" si="46"/>
        <v>38943</v>
      </c>
      <c r="T173" s="1">
        <f t="shared" ca="1" si="47"/>
        <v>6685</v>
      </c>
    </row>
    <row r="174" spans="1:20" x14ac:dyDescent="0.4">
      <c r="A174" s="1" t="s">
        <v>191</v>
      </c>
      <c r="B174" s="1" t="s">
        <v>435</v>
      </c>
      <c r="C174" s="1" t="str">
        <f t="shared" si="37"/>
        <v>911111</v>
      </c>
      <c r="D174" s="1" t="str">
        <f t="shared" si="38"/>
        <v>91</v>
      </c>
      <c r="E174" s="1" t="str">
        <f t="shared" si="48"/>
        <v>11</v>
      </c>
      <c r="F174" s="1" t="str">
        <f t="shared" si="49"/>
        <v>11</v>
      </c>
      <c r="G174" s="3">
        <f t="shared" si="50"/>
        <v>33553</v>
      </c>
      <c r="H174" s="3">
        <f t="shared" ca="1" si="39"/>
        <v>45628</v>
      </c>
      <c r="I174" s="4">
        <f t="shared" ca="1" si="51"/>
        <v>12075</v>
      </c>
      <c r="J174" s="5">
        <f t="shared" ca="1" si="40"/>
        <v>33.082191780821915</v>
      </c>
      <c r="K174" s="5">
        <f t="shared" ca="1" si="41"/>
        <v>33</v>
      </c>
      <c r="L174" s="5">
        <f t="shared" ca="1" si="52"/>
        <v>34</v>
      </c>
      <c r="M174" s="6" t="str">
        <f ca="1">VLOOKUP(L174, 기준!$A$1:$C$15,3)</f>
        <v>30대</v>
      </c>
      <c r="N174" s="1" t="str">
        <f t="shared" si="42"/>
        <v>1</v>
      </c>
      <c r="O174" s="13">
        <v>20060814</v>
      </c>
      <c r="P174" s="1" t="str">
        <f t="shared" si="43"/>
        <v>2006</v>
      </c>
      <c r="Q174" s="1" t="str">
        <f t="shared" si="44"/>
        <v>08</v>
      </c>
      <c r="R174" s="1" t="str">
        <f t="shared" si="45"/>
        <v>14</v>
      </c>
      <c r="S174" s="3">
        <f t="shared" si="46"/>
        <v>38943</v>
      </c>
      <c r="T174" s="1">
        <f t="shared" ca="1" si="47"/>
        <v>6685</v>
      </c>
    </row>
    <row r="175" spans="1:20" x14ac:dyDescent="0.4">
      <c r="A175" s="1" t="s">
        <v>192</v>
      </c>
      <c r="B175" s="1" t="s">
        <v>442</v>
      </c>
      <c r="C175" s="1" t="str">
        <f t="shared" si="37"/>
        <v>940101</v>
      </c>
      <c r="D175" s="1" t="str">
        <f t="shared" si="38"/>
        <v>94</v>
      </c>
      <c r="E175" s="1" t="str">
        <f t="shared" si="48"/>
        <v>01</v>
      </c>
      <c r="F175" s="1" t="str">
        <f t="shared" si="49"/>
        <v>01</v>
      </c>
      <c r="G175" s="3">
        <f t="shared" si="50"/>
        <v>34335</v>
      </c>
      <c r="H175" s="3">
        <f t="shared" ca="1" si="39"/>
        <v>45628</v>
      </c>
      <c r="I175" s="4">
        <f t="shared" ca="1" si="51"/>
        <v>11293</v>
      </c>
      <c r="J175" s="5">
        <f t="shared" ca="1" si="40"/>
        <v>30.93972602739726</v>
      </c>
      <c r="K175" s="5">
        <f t="shared" ca="1" si="41"/>
        <v>30</v>
      </c>
      <c r="L175" s="5">
        <f t="shared" ca="1" si="52"/>
        <v>31</v>
      </c>
      <c r="M175" s="6" t="str">
        <f ca="1">VLOOKUP(L175, 기준!$A$1:$C$15,3)</f>
        <v>30대</v>
      </c>
      <c r="N175" s="1" t="str">
        <f t="shared" si="42"/>
        <v>1</v>
      </c>
      <c r="O175" s="13">
        <v>20060814</v>
      </c>
      <c r="P175" s="1" t="str">
        <f t="shared" si="43"/>
        <v>2006</v>
      </c>
      <c r="Q175" s="1" t="str">
        <f t="shared" si="44"/>
        <v>08</v>
      </c>
      <c r="R175" s="1" t="str">
        <f t="shared" si="45"/>
        <v>14</v>
      </c>
      <c r="S175" s="3">
        <f t="shared" si="46"/>
        <v>38943</v>
      </c>
      <c r="T175" s="1">
        <f t="shared" ca="1" si="47"/>
        <v>6685</v>
      </c>
    </row>
    <row r="176" spans="1:20" x14ac:dyDescent="0.4">
      <c r="A176" s="1" t="s">
        <v>193</v>
      </c>
      <c r="B176" s="2" t="s">
        <v>434</v>
      </c>
      <c r="C176" s="1" t="str">
        <f t="shared" si="37"/>
        <v>191211</v>
      </c>
      <c r="D176" s="1" t="str">
        <f t="shared" si="38"/>
        <v>19</v>
      </c>
      <c r="E176" s="1" t="str">
        <f t="shared" si="48"/>
        <v>12</v>
      </c>
      <c r="F176" s="1" t="str">
        <f t="shared" si="49"/>
        <v>11</v>
      </c>
      <c r="G176" s="3">
        <f t="shared" si="50"/>
        <v>7285</v>
      </c>
      <c r="H176" s="3">
        <f t="shared" ca="1" si="39"/>
        <v>45628</v>
      </c>
      <c r="I176" s="4">
        <f t="shared" ca="1" si="51"/>
        <v>38343</v>
      </c>
      <c r="J176" s="5">
        <f t="shared" ca="1" si="40"/>
        <v>105.04931506849314</v>
      </c>
      <c r="K176" s="5">
        <f t="shared" ca="1" si="41"/>
        <v>105</v>
      </c>
      <c r="L176" s="5">
        <f t="shared" ca="1" si="52"/>
        <v>106</v>
      </c>
      <c r="M176" s="6" t="str">
        <f ca="1">VLOOKUP(L176, 기준!$A$1:$C$15,3)</f>
        <v>100대</v>
      </c>
      <c r="N176" s="1" t="str">
        <f t="shared" si="42"/>
        <v>1</v>
      </c>
      <c r="O176" s="13">
        <v>20060814</v>
      </c>
      <c r="P176" s="1" t="str">
        <f t="shared" si="43"/>
        <v>2006</v>
      </c>
      <c r="Q176" s="1" t="str">
        <f t="shared" si="44"/>
        <v>08</v>
      </c>
      <c r="R176" s="1" t="str">
        <f t="shared" si="45"/>
        <v>14</v>
      </c>
      <c r="S176" s="3">
        <f t="shared" si="46"/>
        <v>38943</v>
      </c>
      <c r="T176" s="1">
        <f t="shared" ca="1" si="47"/>
        <v>6685</v>
      </c>
    </row>
    <row r="177" spans="1:20" x14ac:dyDescent="0.4">
      <c r="A177" s="1" t="s">
        <v>194</v>
      </c>
      <c r="B177" s="1" t="s">
        <v>466</v>
      </c>
      <c r="C177" s="1" t="str">
        <f t="shared" si="37"/>
        <v>911111</v>
      </c>
      <c r="D177" s="1" t="str">
        <f t="shared" si="38"/>
        <v>91</v>
      </c>
      <c r="E177" s="1" t="str">
        <f t="shared" si="48"/>
        <v>11</v>
      </c>
      <c r="F177" s="1" t="str">
        <f t="shared" si="49"/>
        <v>11</v>
      </c>
      <c r="G177" s="3">
        <f t="shared" si="50"/>
        <v>33553</v>
      </c>
      <c r="H177" s="3">
        <f t="shared" ca="1" si="39"/>
        <v>45628</v>
      </c>
      <c r="I177" s="4">
        <f t="shared" ca="1" si="51"/>
        <v>12075</v>
      </c>
      <c r="J177" s="5">
        <f t="shared" ca="1" si="40"/>
        <v>33.082191780821915</v>
      </c>
      <c r="K177" s="5">
        <f t="shared" ca="1" si="41"/>
        <v>33</v>
      </c>
      <c r="L177" s="5">
        <f t="shared" ca="1" si="52"/>
        <v>34</v>
      </c>
      <c r="M177" s="6" t="str">
        <f ca="1">VLOOKUP(L177, 기준!$A$1:$C$15,3)</f>
        <v>30대</v>
      </c>
      <c r="N177" s="1" t="str">
        <f t="shared" si="42"/>
        <v>2</v>
      </c>
      <c r="O177" s="13">
        <v>20060814</v>
      </c>
      <c r="P177" s="1" t="str">
        <f t="shared" si="43"/>
        <v>2006</v>
      </c>
      <c r="Q177" s="1" t="str">
        <f t="shared" si="44"/>
        <v>08</v>
      </c>
      <c r="R177" s="1" t="str">
        <f t="shared" si="45"/>
        <v>14</v>
      </c>
      <c r="S177" s="3">
        <f t="shared" si="46"/>
        <v>38943</v>
      </c>
      <c r="T177" s="1">
        <f t="shared" ca="1" si="47"/>
        <v>6685</v>
      </c>
    </row>
    <row r="178" spans="1:20" x14ac:dyDescent="0.4">
      <c r="A178" s="1" t="s">
        <v>195</v>
      </c>
      <c r="B178" s="2" t="s">
        <v>447</v>
      </c>
      <c r="C178" s="1" t="str">
        <f t="shared" si="37"/>
        <v>691211</v>
      </c>
      <c r="D178" s="1" t="str">
        <f t="shared" si="38"/>
        <v>69</v>
      </c>
      <c r="E178" s="1" t="str">
        <f t="shared" si="48"/>
        <v>12</v>
      </c>
      <c r="F178" s="1" t="str">
        <f t="shared" si="49"/>
        <v>11</v>
      </c>
      <c r="G178" s="3">
        <f t="shared" si="50"/>
        <v>25548</v>
      </c>
      <c r="H178" s="3">
        <f t="shared" ca="1" si="39"/>
        <v>45628</v>
      </c>
      <c r="I178" s="4">
        <f t="shared" ca="1" si="51"/>
        <v>20080</v>
      </c>
      <c r="J178" s="5">
        <f t="shared" ca="1" si="40"/>
        <v>55.013698630136986</v>
      </c>
      <c r="K178" s="5">
        <f t="shared" ca="1" si="41"/>
        <v>55</v>
      </c>
      <c r="L178" s="5">
        <f t="shared" ca="1" si="52"/>
        <v>56</v>
      </c>
      <c r="M178" s="6" t="str">
        <f ca="1">VLOOKUP(L178, 기준!$A$1:$C$15,3)</f>
        <v>50대</v>
      </c>
      <c r="N178" s="1" t="str">
        <f t="shared" si="42"/>
        <v>1</v>
      </c>
      <c r="O178" s="13">
        <v>20060814</v>
      </c>
      <c r="P178" s="1" t="str">
        <f t="shared" si="43"/>
        <v>2006</v>
      </c>
      <c r="Q178" s="1" t="str">
        <f t="shared" si="44"/>
        <v>08</v>
      </c>
      <c r="R178" s="1" t="str">
        <f t="shared" si="45"/>
        <v>14</v>
      </c>
      <c r="S178" s="3">
        <f t="shared" si="46"/>
        <v>38943</v>
      </c>
      <c r="T178" s="1">
        <f t="shared" ca="1" si="47"/>
        <v>6685</v>
      </c>
    </row>
    <row r="179" spans="1:20" x14ac:dyDescent="0.4">
      <c r="A179" s="1" t="s">
        <v>196</v>
      </c>
      <c r="B179" s="1" t="s">
        <v>441</v>
      </c>
      <c r="C179" s="1" t="str">
        <f t="shared" si="37"/>
        <v>900111</v>
      </c>
      <c r="D179" s="1" t="str">
        <f t="shared" si="38"/>
        <v>90</v>
      </c>
      <c r="E179" s="1" t="str">
        <f t="shared" si="48"/>
        <v>01</v>
      </c>
      <c r="F179" s="1" t="str">
        <f t="shared" si="49"/>
        <v>11</v>
      </c>
      <c r="G179" s="3">
        <f t="shared" si="50"/>
        <v>32884</v>
      </c>
      <c r="H179" s="3">
        <f t="shared" ca="1" si="39"/>
        <v>45628</v>
      </c>
      <c r="I179" s="4">
        <f t="shared" ca="1" si="51"/>
        <v>12744</v>
      </c>
      <c r="J179" s="5">
        <f t="shared" ca="1" si="40"/>
        <v>34.915068493150685</v>
      </c>
      <c r="K179" s="5">
        <f t="shared" ca="1" si="41"/>
        <v>34</v>
      </c>
      <c r="L179" s="5">
        <f t="shared" ca="1" si="52"/>
        <v>35</v>
      </c>
      <c r="M179" s="6" t="str">
        <f ca="1">VLOOKUP(L179, 기준!$A$1:$C$15,3)</f>
        <v>30대</v>
      </c>
      <c r="N179" s="1" t="str">
        <f t="shared" si="42"/>
        <v>1</v>
      </c>
      <c r="O179" s="13">
        <v>20060814</v>
      </c>
      <c r="P179" s="1" t="str">
        <f t="shared" si="43"/>
        <v>2006</v>
      </c>
      <c r="Q179" s="1" t="str">
        <f t="shared" si="44"/>
        <v>08</v>
      </c>
      <c r="R179" s="1" t="str">
        <f t="shared" si="45"/>
        <v>14</v>
      </c>
      <c r="S179" s="3">
        <f t="shared" si="46"/>
        <v>38943</v>
      </c>
      <c r="T179" s="1">
        <f t="shared" ca="1" si="47"/>
        <v>6685</v>
      </c>
    </row>
    <row r="180" spans="1:20" x14ac:dyDescent="0.4">
      <c r="A180" s="1" t="s">
        <v>197</v>
      </c>
      <c r="B180" s="1" t="s">
        <v>435</v>
      </c>
      <c r="C180" s="1" t="str">
        <f t="shared" si="37"/>
        <v>911111</v>
      </c>
      <c r="D180" s="1" t="str">
        <f t="shared" si="38"/>
        <v>91</v>
      </c>
      <c r="E180" s="1" t="str">
        <f t="shared" si="48"/>
        <v>11</v>
      </c>
      <c r="F180" s="1" t="str">
        <f t="shared" si="49"/>
        <v>11</v>
      </c>
      <c r="G180" s="3">
        <f t="shared" si="50"/>
        <v>33553</v>
      </c>
      <c r="H180" s="3">
        <f t="shared" ca="1" si="39"/>
        <v>45628</v>
      </c>
      <c r="I180" s="4">
        <f t="shared" ca="1" si="51"/>
        <v>12075</v>
      </c>
      <c r="J180" s="5">
        <f t="shared" ca="1" si="40"/>
        <v>33.082191780821915</v>
      </c>
      <c r="K180" s="5">
        <f t="shared" ca="1" si="41"/>
        <v>33</v>
      </c>
      <c r="L180" s="5">
        <f t="shared" ca="1" si="52"/>
        <v>34</v>
      </c>
      <c r="M180" s="6" t="str">
        <f ca="1">VLOOKUP(L180, 기준!$A$1:$C$15,3)</f>
        <v>30대</v>
      </c>
      <c r="N180" s="1" t="str">
        <f t="shared" si="42"/>
        <v>1</v>
      </c>
      <c r="O180" s="13">
        <v>20060814</v>
      </c>
      <c r="P180" s="1" t="str">
        <f t="shared" si="43"/>
        <v>2006</v>
      </c>
      <c r="Q180" s="1" t="str">
        <f t="shared" si="44"/>
        <v>08</v>
      </c>
      <c r="R180" s="1" t="str">
        <f t="shared" si="45"/>
        <v>14</v>
      </c>
      <c r="S180" s="3">
        <f t="shared" si="46"/>
        <v>38943</v>
      </c>
      <c r="T180" s="1">
        <f t="shared" ca="1" si="47"/>
        <v>6685</v>
      </c>
    </row>
    <row r="181" spans="1:20" x14ac:dyDescent="0.4">
      <c r="A181" s="1" t="s">
        <v>198</v>
      </c>
      <c r="B181" s="1" t="s">
        <v>442</v>
      </c>
      <c r="C181" s="1" t="str">
        <f t="shared" si="37"/>
        <v>940101</v>
      </c>
      <c r="D181" s="1" t="str">
        <f t="shared" si="38"/>
        <v>94</v>
      </c>
      <c r="E181" s="1" t="str">
        <f t="shared" si="48"/>
        <v>01</v>
      </c>
      <c r="F181" s="1" t="str">
        <f t="shared" si="49"/>
        <v>01</v>
      </c>
      <c r="G181" s="3">
        <f t="shared" si="50"/>
        <v>34335</v>
      </c>
      <c r="H181" s="3">
        <f t="shared" ca="1" si="39"/>
        <v>45628</v>
      </c>
      <c r="I181" s="4">
        <f t="shared" ca="1" si="51"/>
        <v>11293</v>
      </c>
      <c r="J181" s="5">
        <f t="shared" ca="1" si="40"/>
        <v>30.93972602739726</v>
      </c>
      <c r="K181" s="5">
        <f t="shared" ca="1" si="41"/>
        <v>30</v>
      </c>
      <c r="L181" s="5">
        <f t="shared" ca="1" si="52"/>
        <v>31</v>
      </c>
      <c r="M181" s="6" t="str">
        <f ca="1">VLOOKUP(L181, 기준!$A$1:$C$15,3)</f>
        <v>30대</v>
      </c>
      <c r="N181" s="1" t="str">
        <f t="shared" si="42"/>
        <v>1</v>
      </c>
      <c r="O181" s="13">
        <v>20060814</v>
      </c>
      <c r="P181" s="1" t="str">
        <f t="shared" si="43"/>
        <v>2006</v>
      </c>
      <c r="Q181" s="1" t="str">
        <f t="shared" si="44"/>
        <v>08</v>
      </c>
      <c r="R181" s="1" t="str">
        <f t="shared" si="45"/>
        <v>14</v>
      </c>
      <c r="S181" s="3">
        <f t="shared" si="46"/>
        <v>38943</v>
      </c>
      <c r="T181" s="1">
        <f t="shared" ca="1" si="47"/>
        <v>6685</v>
      </c>
    </row>
    <row r="182" spans="1:20" x14ac:dyDescent="0.4">
      <c r="A182" s="1" t="s">
        <v>199</v>
      </c>
      <c r="B182" s="2" t="s">
        <v>436</v>
      </c>
      <c r="C182" s="1" t="str">
        <f t="shared" si="37"/>
        <v>191211</v>
      </c>
      <c r="D182" s="1" t="str">
        <f t="shared" si="38"/>
        <v>19</v>
      </c>
      <c r="E182" s="1" t="str">
        <f t="shared" si="48"/>
        <v>12</v>
      </c>
      <c r="F182" s="1" t="str">
        <f t="shared" si="49"/>
        <v>11</v>
      </c>
      <c r="G182" s="3">
        <f t="shared" si="50"/>
        <v>7285</v>
      </c>
      <c r="H182" s="3">
        <f t="shared" ca="1" si="39"/>
        <v>45628</v>
      </c>
      <c r="I182" s="4">
        <f t="shared" ca="1" si="51"/>
        <v>38343</v>
      </c>
      <c r="J182" s="5">
        <f t="shared" ca="1" si="40"/>
        <v>105.04931506849314</v>
      </c>
      <c r="K182" s="5">
        <f t="shared" ca="1" si="41"/>
        <v>105</v>
      </c>
      <c r="L182" s="5">
        <f t="shared" ca="1" si="52"/>
        <v>106</v>
      </c>
      <c r="M182" s="6" t="str">
        <f ca="1">VLOOKUP(L182, 기준!$A$1:$C$15,3)</f>
        <v>100대</v>
      </c>
      <c r="N182" s="1" t="str">
        <f t="shared" si="42"/>
        <v>1</v>
      </c>
      <c r="O182" s="13">
        <v>20060814</v>
      </c>
      <c r="P182" s="1" t="str">
        <f t="shared" si="43"/>
        <v>2006</v>
      </c>
      <c r="Q182" s="1" t="str">
        <f t="shared" si="44"/>
        <v>08</v>
      </c>
      <c r="R182" s="1" t="str">
        <f t="shared" si="45"/>
        <v>14</v>
      </c>
      <c r="S182" s="3">
        <f t="shared" si="46"/>
        <v>38943</v>
      </c>
      <c r="T182" s="1">
        <f t="shared" ca="1" si="47"/>
        <v>6685</v>
      </c>
    </row>
    <row r="183" spans="1:20" x14ac:dyDescent="0.4">
      <c r="A183" s="1" t="s">
        <v>200</v>
      </c>
      <c r="B183" s="1" t="s">
        <v>12</v>
      </c>
      <c r="C183" s="1" t="str">
        <f t="shared" si="37"/>
        <v>910101</v>
      </c>
      <c r="D183" s="1" t="str">
        <f t="shared" si="38"/>
        <v>91</v>
      </c>
      <c r="E183" s="1" t="str">
        <f t="shared" si="48"/>
        <v>01</v>
      </c>
      <c r="F183" s="1" t="str">
        <f t="shared" si="49"/>
        <v>01</v>
      </c>
      <c r="G183" s="3">
        <f t="shared" si="50"/>
        <v>33239</v>
      </c>
      <c r="H183" s="3">
        <f t="shared" ca="1" si="39"/>
        <v>45628</v>
      </c>
      <c r="I183" s="4">
        <f t="shared" ca="1" si="51"/>
        <v>12389</v>
      </c>
      <c r="J183" s="5">
        <f t="shared" ca="1" si="40"/>
        <v>33.942465753424656</v>
      </c>
      <c r="K183" s="5">
        <f t="shared" ca="1" si="41"/>
        <v>33</v>
      </c>
      <c r="L183" s="5">
        <f t="shared" ca="1" si="52"/>
        <v>34</v>
      </c>
      <c r="M183" s="6" t="str">
        <f ca="1">VLOOKUP(L183, 기준!$A$1:$C$15,3)</f>
        <v>30대</v>
      </c>
      <c r="N183" s="1" t="str">
        <f t="shared" si="42"/>
        <v>1</v>
      </c>
      <c r="O183" s="13">
        <v>20060814</v>
      </c>
      <c r="P183" s="1" t="str">
        <f t="shared" si="43"/>
        <v>2006</v>
      </c>
      <c r="Q183" s="1" t="str">
        <f t="shared" si="44"/>
        <v>08</v>
      </c>
      <c r="R183" s="1" t="str">
        <f t="shared" si="45"/>
        <v>14</v>
      </c>
      <c r="S183" s="3">
        <f t="shared" si="46"/>
        <v>38943</v>
      </c>
      <c r="T183" s="1">
        <f t="shared" ca="1" si="47"/>
        <v>6685</v>
      </c>
    </row>
    <row r="184" spans="1:20" x14ac:dyDescent="0.4">
      <c r="A184" s="1" t="s">
        <v>201</v>
      </c>
      <c r="B184" s="2" t="s">
        <v>447</v>
      </c>
      <c r="C184" s="1" t="str">
        <f t="shared" si="37"/>
        <v>691211</v>
      </c>
      <c r="D184" s="1" t="str">
        <f t="shared" si="38"/>
        <v>69</v>
      </c>
      <c r="E184" s="1" t="str">
        <f t="shared" si="48"/>
        <v>12</v>
      </c>
      <c r="F184" s="1" t="str">
        <f t="shared" si="49"/>
        <v>11</v>
      </c>
      <c r="G184" s="3">
        <f t="shared" si="50"/>
        <v>25548</v>
      </c>
      <c r="H184" s="3">
        <f t="shared" ca="1" si="39"/>
        <v>45628</v>
      </c>
      <c r="I184" s="4">
        <f t="shared" ca="1" si="51"/>
        <v>20080</v>
      </c>
      <c r="J184" s="5">
        <f t="shared" ca="1" si="40"/>
        <v>55.013698630136986</v>
      </c>
      <c r="K184" s="5">
        <f t="shared" ca="1" si="41"/>
        <v>55</v>
      </c>
      <c r="L184" s="5">
        <f t="shared" ca="1" si="52"/>
        <v>56</v>
      </c>
      <c r="M184" s="6" t="str">
        <f ca="1">VLOOKUP(L184, 기준!$A$1:$C$15,3)</f>
        <v>50대</v>
      </c>
      <c r="N184" s="1" t="str">
        <f t="shared" si="42"/>
        <v>1</v>
      </c>
      <c r="O184" s="13">
        <v>20060814</v>
      </c>
      <c r="P184" s="1" t="str">
        <f t="shared" si="43"/>
        <v>2006</v>
      </c>
      <c r="Q184" s="1" t="str">
        <f t="shared" si="44"/>
        <v>08</v>
      </c>
      <c r="R184" s="1" t="str">
        <f t="shared" si="45"/>
        <v>14</v>
      </c>
      <c r="S184" s="3">
        <f t="shared" si="46"/>
        <v>38943</v>
      </c>
      <c r="T184" s="1">
        <f t="shared" ca="1" si="47"/>
        <v>6685</v>
      </c>
    </row>
    <row r="185" spans="1:20" x14ac:dyDescent="0.4">
      <c r="A185" s="1" t="s">
        <v>202</v>
      </c>
      <c r="B185" s="1" t="s">
        <v>461</v>
      </c>
      <c r="C185" s="1" t="str">
        <f t="shared" si="37"/>
        <v>900111</v>
      </c>
      <c r="D185" s="1" t="str">
        <f t="shared" si="38"/>
        <v>90</v>
      </c>
      <c r="E185" s="1" t="str">
        <f t="shared" si="48"/>
        <v>01</v>
      </c>
      <c r="F185" s="1" t="str">
        <f t="shared" si="49"/>
        <v>11</v>
      </c>
      <c r="G185" s="3">
        <f t="shared" si="50"/>
        <v>32884</v>
      </c>
      <c r="H185" s="3">
        <f t="shared" ca="1" si="39"/>
        <v>45628</v>
      </c>
      <c r="I185" s="4">
        <f t="shared" ca="1" si="51"/>
        <v>12744</v>
      </c>
      <c r="J185" s="5">
        <f t="shared" ca="1" si="40"/>
        <v>34.915068493150685</v>
      </c>
      <c r="K185" s="5">
        <f t="shared" ca="1" si="41"/>
        <v>34</v>
      </c>
      <c r="L185" s="5">
        <f t="shared" ca="1" si="52"/>
        <v>35</v>
      </c>
      <c r="M185" s="6" t="str">
        <f ca="1">VLOOKUP(L185, 기준!$A$1:$C$15,3)</f>
        <v>30대</v>
      </c>
      <c r="N185" s="1" t="str">
        <f t="shared" si="42"/>
        <v>1</v>
      </c>
      <c r="O185" s="13">
        <v>20060814</v>
      </c>
      <c r="P185" s="1" t="str">
        <f t="shared" si="43"/>
        <v>2006</v>
      </c>
      <c r="Q185" s="1" t="str">
        <f t="shared" si="44"/>
        <v>08</v>
      </c>
      <c r="R185" s="1" t="str">
        <f t="shared" si="45"/>
        <v>14</v>
      </c>
      <c r="S185" s="3">
        <f t="shared" si="46"/>
        <v>38943</v>
      </c>
      <c r="T185" s="1">
        <f t="shared" ca="1" si="47"/>
        <v>6685</v>
      </c>
    </row>
    <row r="186" spans="1:20" x14ac:dyDescent="0.4">
      <c r="A186" s="1" t="s">
        <v>203</v>
      </c>
      <c r="B186" s="1" t="s">
        <v>462</v>
      </c>
      <c r="C186" s="1" t="str">
        <f t="shared" si="37"/>
        <v>911111</v>
      </c>
      <c r="D186" s="1" t="str">
        <f t="shared" si="38"/>
        <v>91</v>
      </c>
      <c r="E186" s="1" t="str">
        <f t="shared" si="48"/>
        <v>11</v>
      </c>
      <c r="F186" s="1" t="str">
        <f t="shared" si="49"/>
        <v>11</v>
      </c>
      <c r="G186" s="3">
        <f t="shared" si="50"/>
        <v>33553</v>
      </c>
      <c r="H186" s="3">
        <f t="shared" ca="1" si="39"/>
        <v>45628</v>
      </c>
      <c r="I186" s="4">
        <f t="shared" ca="1" si="51"/>
        <v>12075</v>
      </c>
      <c r="J186" s="5">
        <f t="shared" ca="1" si="40"/>
        <v>33.082191780821915</v>
      </c>
      <c r="K186" s="5">
        <f t="shared" ca="1" si="41"/>
        <v>33</v>
      </c>
      <c r="L186" s="5">
        <f t="shared" ca="1" si="52"/>
        <v>34</v>
      </c>
      <c r="M186" s="6" t="str">
        <f ca="1">VLOOKUP(L186, 기준!$A$1:$C$15,3)</f>
        <v>30대</v>
      </c>
      <c r="N186" s="1" t="str">
        <f t="shared" si="42"/>
        <v>1</v>
      </c>
      <c r="O186" s="13">
        <v>20060823</v>
      </c>
      <c r="P186" s="1" t="str">
        <f t="shared" si="43"/>
        <v>2006</v>
      </c>
      <c r="Q186" s="1" t="str">
        <f t="shared" si="44"/>
        <v>08</v>
      </c>
      <c r="R186" s="1" t="str">
        <f t="shared" si="45"/>
        <v>23</v>
      </c>
      <c r="S186" s="3">
        <f t="shared" si="46"/>
        <v>38952</v>
      </c>
      <c r="T186" s="1">
        <f t="shared" ca="1" si="47"/>
        <v>6676</v>
      </c>
    </row>
    <row r="187" spans="1:20" x14ac:dyDescent="0.4">
      <c r="A187" s="1" t="s">
        <v>204</v>
      </c>
      <c r="B187" s="1" t="s">
        <v>440</v>
      </c>
      <c r="C187" s="1" t="str">
        <f t="shared" si="37"/>
        <v>940101</v>
      </c>
      <c r="D187" s="1" t="str">
        <f t="shared" si="38"/>
        <v>94</v>
      </c>
      <c r="E187" s="1" t="str">
        <f t="shared" si="48"/>
        <v>01</v>
      </c>
      <c r="F187" s="1" t="str">
        <f t="shared" si="49"/>
        <v>01</v>
      </c>
      <c r="G187" s="3">
        <f t="shared" si="50"/>
        <v>34335</v>
      </c>
      <c r="H187" s="3">
        <f t="shared" ca="1" si="39"/>
        <v>45628</v>
      </c>
      <c r="I187" s="4">
        <f t="shared" ca="1" si="51"/>
        <v>11293</v>
      </c>
      <c r="J187" s="5">
        <f t="shared" ca="1" si="40"/>
        <v>30.93972602739726</v>
      </c>
      <c r="K187" s="5">
        <f t="shared" ca="1" si="41"/>
        <v>30</v>
      </c>
      <c r="L187" s="5">
        <f t="shared" ca="1" si="52"/>
        <v>31</v>
      </c>
      <c r="M187" s="6" t="str">
        <f ca="1">VLOOKUP(L187, 기준!$A$1:$C$15,3)</f>
        <v>30대</v>
      </c>
      <c r="N187" s="1" t="str">
        <f t="shared" si="42"/>
        <v>1</v>
      </c>
      <c r="O187" s="13">
        <v>20060823</v>
      </c>
      <c r="P187" s="1" t="str">
        <f t="shared" si="43"/>
        <v>2006</v>
      </c>
      <c r="Q187" s="1" t="str">
        <f t="shared" si="44"/>
        <v>08</v>
      </c>
      <c r="R187" s="1" t="str">
        <f t="shared" si="45"/>
        <v>23</v>
      </c>
      <c r="S187" s="3">
        <f t="shared" si="46"/>
        <v>38952</v>
      </c>
      <c r="T187" s="1">
        <f t="shared" ca="1" si="47"/>
        <v>6676</v>
      </c>
    </row>
    <row r="188" spans="1:20" x14ac:dyDescent="0.4">
      <c r="A188" s="1" t="s">
        <v>205</v>
      </c>
      <c r="B188" s="2" t="s">
        <v>434</v>
      </c>
      <c r="C188" s="1" t="str">
        <f t="shared" si="37"/>
        <v>191211</v>
      </c>
      <c r="D188" s="1" t="str">
        <f t="shared" si="38"/>
        <v>19</v>
      </c>
      <c r="E188" s="1" t="str">
        <f t="shared" si="48"/>
        <v>12</v>
      </c>
      <c r="F188" s="1" t="str">
        <f t="shared" si="49"/>
        <v>11</v>
      </c>
      <c r="G188" s="3">
        <f t="shared" si="50"/>
        <v>7285</v>
      </c>
      <c r="H188" s="3">
        <f t="shared" ca="1" si="39"/>
        <v>45628</v>
      </c>
      <c r="I188" s="4">
        <f t="shared" ca="1" si="51"/>
        <v>38343</v>
      </c>
      <c r="J188" s="5">
        <f t="shared" ca="1" si="40"/>
        <v>105.04931506849314</v>
      </c>
      <c r="K188" s="5">
        <f t="shared" ca="1" si="41"/>
        <v>105</v>
      </c>
      <c r="L188" s="5">
        <f t="shared" ca="1" si="52"/>
        <v>106</v>
      </c>
      <c r="M188" s="6" t="str">
        <f ca="1">VLOOKUP(L188, 기준!$A$1:$C$15,3)</f>
        <v>100대</v>
      </c>
      <c r="N188" s="1" t="str">
        <f t="shared" si="42"/>
        <v>1</v>
      </c>
      <c r="O188" s="13">
        <v>20060823</v>
      </c>
      <c r="P188" s="1" t="str">
        <f t="shared" si="43"/>
        <v>2006</v>
      </c>
      <c r="Q188" s="1" t="str">
        <f t="shared" si="44"/>
        <v>08</v>
      </c>
      <c r="R188" s="1" t="str">
        <f t="shared" si="45"/>
        <v>23</v>
      </c>
      <c r="S188" s="3">
        <f t="shared" si="46"/>
        <v>38952</v>
      </c>
      <c r="T188" s="1">
        <f t="shared" ca="1" si="47"/>
        <v>6676</v>
      </c>
    </row>
    <row r="189" spans="1:20" x14ac:dyDescent="0.4">
      <c r="A189" s="1" t="s">
        <v>206</v>
      </c>
      <c r="B189" s="1" t="s">
        <v>466</v>
      </c>
      <c r="C189" s="1" t="str">
        <f t="shared" si="37"/>
        <v>911111</v>
      </c>
      <c r="D189" s="1" t="str">
        <f t="shared" si="38"/>
        <v>91</v>
      </c>
      <c r="E189" s="1" t="str">
        <f t="shared" si="48"/>
        <v>11</v>
      </c>
      <c r="F189" s="1" t="str">
        <f t="shared" si="49"/>
        <v>11</v>
      </c>
      <c r="G189" s="3">
        <f t="shared" si="50"/>
        <v>33553</v>
      </c>
      <c r="H189" s="3">
        <f t="shared" ca="1" si="39"/>
        <v>45628</v>
      </c>
      <c r="I189" s="4">
        <f t="shared" ca="1" si="51"/>
        <v>12075</v>
      </c>
      <c r="J189" s="5">
        <f t="shared" ca="1" si="40"/>
        <v>33.082191780821915</v>
      </c>
      <c r="K189" s="5">
        <f t="shared" ca="1" si="41"/>
        <v>33</v>
      </c>
      <c r="L189" s="5">
        <f t="shared" ca="1" si="52"/>
        <v>34</v>
      </c>
      <c r="M189" s="6" t="str">
        <f ca="1">VLOOKUP(L189, 기준!$A$1:$C$15,3)</f>
        <v>30대</v>
      </c>
      <c r="N189" s="1" t="str">
        <f t="shared" si="42"/>
        <v>2</v>
      </c>
      <c r="O189" s="13">
        <v>20060823</v>
      </c>
      <c r="P189" s="1" t="str">
        <f t="shared" si="43"/>
        <v>2006</v>
      </c>
      <c r="Q189" s="1" t="str">
        <f t="shared" si="44"/>
        <v>08</v>
      </c>
      <c r="R189" s="1" t="str">
        <f t="shared" si="45"/>
        <v>23</v>
      </c>
      <c r="S189" s="3">
        <f t="shared" si="46"/>
        <v>38952</v>
      </c>
      <c r="T189" s="1">
        <f t="shared" ca="1" si="47"/>
        <v>6676</v>
      </c>
    </row>
    <row r="190" spans="1:20" x14ac:dyDescent="0.4">
      <c r="A190" s="1" t="s">
        <v>207</v>
      </c>
      <c r="B190" s="2" t="s">
        <v>447</v>
      </c>
      <c r="C190" s="1" t="str">
        <f t="shared" si="37"/>
        <v>691211</v>
      </c>
      <c r="D190" s="1" t="str">
        <f t="shared" si="38"/>
        <v>69</v>
      </c>
      <c r="E190" s="1" t="str">
        <f t="shared" si="48"/>
        <v>12</v>
      </c>
      <c r="F190" s="1" t="str">
        <f t="shared" si="49"/>
        <v>11</v>
      </c>
      <c r="G190" s="3">
        <f t="shared" si="50"/>
        <v>25548</v>
      </c>
      <c r="H190" s="3">
        <f t="shared" ca="1" si="39"/>
        <v>45628</v>
      </c>
      <c r="I190" s="4">
        <f t="shared" ca="1" si="51"/>
        <v>20080</v>
      </c>
      <c r="J190" s="5">
        <f t="shared" ca="1" si="40"/>
        <v>55.013698630136986</v>
      </c>
      <c r="K190" s="5">
        <f t="shared" ca="1" si="41"/>
        <v>55</v>
      </c>
      <c r="L190" s="5">
        <f t="shared" ca="1" si="52"/>
        <v>56</v>
      </c>
      <c r="M190" s="6" t="str">
        <f ca="1">VLOOKUP(L190, 기준!$A$1:$C$15,3)</f>
        <v>50대</v>
      </c>
      <c r="N190" s="1" t="str">
        <f t="shared" si="42"/>
        <v>1</v>
      </c>
      <c r="O190" s="13">
        <v>20060823</v>
      </c>
      <c r="P190" s="1" t="str">
        <f t="shared" si="43"/>
        <v>2006</v>
      </c>
      <c r="Q190" s="1" t="str">
        <f t="shared" si="44"/>
        <v>08</v>
      </c>
      <c r="R190" s="1" t="str">
        <f t="shared" si="45"/>
        <v>23</v>
      </c>
      <c r="S190" s="3">
        <f t="shared" si="46"/>
        <v>38952</v>
      </c>
      <c r="T190" s="1">
        <f t="shared" ca="1" si="47"/>
        <v>6676</v>
      </c>
    </row>
    <row r="191" spans="1:20" x14ac:dyDescent="0.4">
      <c r="A191" s="1" t="s">
        <v>208</v>
      </c>
      <c r="B191" s="1" t="s">
        <v>441</v>
      </c>
      <c r="C191" s="1" t="str">
        <f t="shared" si="37"/>
        <v>900111</v>
      </c>
      <c r="D191" s="1" t="str">
        <f t="shared" si="38"/>
        <v>90</v>
      </c>
      <c r="E191" s="1" t="str">
        <f t="shared" si="48"/>
        <v>01</v>
      </c>
      <c r="F191" s="1" t="str">
        <f t="shared" si="49"/>
        <v>11</v>
      </c>
      <c r="G191" s="3">
        <f t="shared" si="50"/>
        <v>32884</v>
      </c>
      <c r="H191" s="3">
        <f t="shared" ca="1" si="39"/>
        <v>45628</v>
      </c>
      <c r="I191" s="4">
        <f t="shared" ca="1" si="51"/>
        <v>12744</v>
      </c>
      <c r="J191" s="5">
        <f t="shared" ca="1" si="40"/>
        <v>34.915068493150685</v>
      </c>
      <c r="K191" s="5">
        <f t="shared" ca="1" si="41"/>
        <v>34</v>
      </c>
      <c r="L191" s="5">
        <f t="shared" ca="1" si="52"/>
        <v>35</v>
      </c>
      <c r="M191" s="6" t="str">
        <f ca="1">VLOOKUP(L191, 기준!$A$1:$C$15,3)</f>
        <v>30대</v>
      </c>
      <c r="N191" s="1" t="str">
        <f t="shared" si="42"/>
        <v>1</v>
      </c>
      <c r="O191" s="13">
        <v>20060823</v>
      </c>
      <c r="P191" s="1" t="str">
        <f t="shared" si="43"/>
        <v>2006</v>
      </c>
      <c r="Q191" s="1" t="str">
        <f t="shared" si="44"/>
        <v>08</v>
      </c>
      <c r="R191" s="1" t="str">
        <f t="shared" si="45"/>
        <v>23</v>
      </c>
      <c r="S191" s="3">
        <f t="shared" si="46"/>
        <v>38952</v>
      </c>
      <c r="T191" s="1">
        <f t="shared" ca="1" si="47"/>
        <v>6676</v>
      </c>
    </row>
    <row r="192" spans="1:20" x14ac:dyDescent="0.4">
      <c r="A192" s="1" t="s">
        <v>209</v>
      </c>
      <c r="B192" s="1" t="s">
        <v>435</v>
      </c>
      <c r="C192" s="1" t="str">
        <f t="shared" si="37"/>
        <v>911111</v>
      </c>
      <c r="D192" s="1" t="str">
        <f t="shared" si="38"/>
        <v>91</v>
      </c>
      <c r="E192" s="1" t="str">
        <f t="shared" si="48"/>
        <v>11</v>
      </c>
      <c r="F192" s="1" t="str">
        <f t="shared" si="49"/>
        <v>11</v>
      </c>
      <c r="G192" s="3">
        <f t="shared" si="50"/>
        <v>33553</v>
      </c>
      <c r="H192" s="3">
        <f t="shared" ca="1" si="39"/>
        <v>45628</v>
      </c>
      <c r="I192" s="4">
        <f t="shared" ca="1" si="51"/>
        <v>12075</v>
      </c>
      <c r="J192" s="5">
        <f t="shared" ca="1" si="40"/>
        <v>33.082191780821915</v>
      </c>
      <c r="K192" s="5">
        <f t="shared" ca="1" si="41"/>
        <v>33</v>
      </c>
      <c r="L192" s="5">
        <f t="shared" ca="1" si="52"/>
        <v>34</v>
      </c>
      <c r="M192" s="6" t="str">
        <f ca="1">VLOOKUP(L192, 기준!$A$1:$C$15,3)</f>
        <v>30대</v>
      </c>
      <c r="N192" s="1" t="str">
        <f t="shared" si="42"/>
        <v>1</v>
      </c>
      <c r="O192" s="13">
        <v>20060823</v>
      </c>
      <c r="P192" s="1" t="str">
        <f t="shared" si="43"/>
        <v>2006</v>
      </c>
      <c r="Q192" s="1" t="str">
        <f t="shared" si="44"/>
        <v>08</v>
      </c>
      <c r="R192" s="1" t="str">
        <f t="shared" si="45"/>
        <v>23</v>
      </c>
      <c r="S192" s="3">
        <f t="shared" si="46"/>
        <v>38952</v>
      </c>
      <c r="T192" s="1">
        <f t="shared" ca="1" si="47"/>
        <v>6676</v>
      </c>
    </row>
    <row r="193" spans="1:20" x14ac:dyDescent="0.4">
      <c r="A193" s="1" t="s">
        <v>210</v>
      </c>
      <c r="B193" s="1" t="s">
        <v>442</v>
      </c>
      <c r="C193" s="1" t="str">
        <f t="shared" si="37"/>
        <v>940101</v>
      </c>
      <c r="D193" s="1" t="str">
        <f t="shared" si="38"/>
        <v>94</v>
      </c>
      <c r="E193" s="1" t="str">
        <f t="shared" si="48"/>
        <v>01</v>
      </c>
      <c r="F193" s="1" t="str">
        <f t="shared" si="49"/>
        <v>01</v>
      </c>
      <c r="G193" s="3">
        <f t="shared" si="50"/>
        <v>34335</v>
      </c>
      <c r="H193" s="3">
        <f t="shared" ca="1" si="39"/>
        <v>45628</v>
      </c>
      <c r="I193" s="4">
        <f t="shared" ca="1" si="51"/>
        <v>11293</v>
      </c>
      <c r="J193" s="5">
        <f t="shared" ca="1" si="40"/>
        <v>30.93972602739726</v>
      </c>
      <c r="K193" s="5">
        <f t="shared" ca="1" si="41"/>
        <v>30</v>
      </c>
      <c r="L193" s="5">
        <f t="shared" ca="1" si="52"/>
        <v>31</v>
      </c>
      <c r="M193" s="6" t="str">
        <f ca="1">VLOOKUP(L193, 기준!$A$1:$C$15,3)</f>
        <v>30대</v>
      </c>
      <c r="N193" s="1" t="str">
        <f t="shared" si="42"/>
        <v>1</v>
      </c>
      <c r="O193" s="13">
        <v>20060823</v>
      </c>
      <c r="P193" s="1" t="str">
        <f t="shared" si="43"/>
        <v>2006</v>
      </c>
      <c r="Q193" s="1" t="str">
        <f t="shared" si="44"/>
        <v>08</v>
      </c>
      <c r="R193" s="1" t="str">
        <f t="shared" si="45"/>
        <v>23</v>
      </c>
      <c r="S193" s="3">
        <f t="shared" si="46"/>
        <v>38952</v>
      </c>
      <c r="T193" s="1">
        <f t="shared" ca="1" si="47"/>
        <v>6676</v>
      </c>
    </row>
    <row r="194" spans="1:20" x14ac:dyDescent="0.4">
      <c r="A194" s="1" t="s">
        <v>211</v>
      </c>
      <c r="B194" s="2" t="s">
        <v>434</v>
      </c>
      <c r="C194" s="1" t="str">
        <f t="shared" si="37"/>
        <v>191211</v>
      </c>
      <c r="D194" s="1" t="str">
        <f t="shared" si="38"/>
        <v>19</v>
      </c>
      <c r="E194" s="1" t="str">
        <f t="shared" si="48"/>
        <v>12</v>
      </c>
      <c r="F194" s="1" t="str">
        <f t="shared" si="49"/>
        <v>11</v>
      </c>
      <c r="G194" s="3">
        <f t="shared" si="50"/>
        <v>7285</v>
      </c>
      <c r="H194" s="3">
        <f t="shared" ca="1" si="39"/>
        <v>45628</v>
      </c>
      <c r="I194" s="4">
        <f t="shared" ca="1" si="51"/>
        <v>38343</v>
      </c>
      <c r="J194" s="5">
        <f t="shared" ca="1" si="40"/>
        <v>105.04931506849314</v>
      </c>
      <c r="K194" s="5">
        <f t="shared" ca="1" si="41"/>
        <v>105</v>
      </c>
      <c r="L194" s="5">
        <f t="shared" ca="1" si="52"/>
        <v>106</v>
      </c>
      <c r="M194" s="6" t="str">
        <f ca="1">VLOOKUP(L194, 기준!$A$1:$C$15,3)</f>
        <v>100대</v>
      </c>
      <c r="N194" s="1" t="str">
        <f t="shared" si="42"/>
        <v>1</v>
      </c>
      <c r="O194" s="13">
        <v>20060823</v>
      </c>
      <c r="P194" s="1" t="str">
        <f t="shared" si="43"/>
        <v>2006</v>
      </c>
      <c r="Q194" s="1" t="str">
        <f t="shared" si="44"/>
        <v>08</v>
      </c>
      <c r="R194" s="1" t="str">
        <f t="shared" si="45"/>
        <v>23</v>
      </c>
      <c r="S194" s="3">
        <f t="shared" si="46"/>
        <v>38952</v>
      </c>
      <c r="T194" s="1">
        <f t="shared" ca="1" si="47"/>
        <v>6676</v>
      </c>
    </row>
    <row r="195" spans="1:20" x14ac:dyDescent="0.4">
      <c r="A195" s="1" t="s">
        <v>212</v>
      </c>
      <c r="B195" s="1" t="s">
        <v>466</v>
      </c>
      <c r="C195" s="1" t="str">
        <f t="shared" ref="C195:C258" si="53">LEFT(B195, 6)</f>
        <v>911111</v>
      </c>
      <c r="D195" s="1" t="str">
        <f t="shared" ref="D195:D258" si="54">LEFT(C195, 2)</f>
        <v>91</v>
      </c>
      <c r="E195" s="1" t="str">
        <f t="shared" si="48"/>
        <v>11</v>
      </c>
      <c r="F195" s="1" t="str">
        <f t="shared" si="49"/>
        <v>11</v>
      </c>
      <c r="G195" s="3">
        <f t="shared" si="50"/>
        <v>33553</v>
      </c>
      <c r="H195" s="3">
        <f t="shared" ref="H195:H258" ca="1" si="55">TODAY()</f>
        <v>45628</v>
      </c>
      <c r="I195" s="4">
        <f t="shared" ca="1" si="51"/>
        <v>12075</v>
      </c>
      <c r="J195" s="5">
        <f t="shared" ref="J195:J258" ca="1" si="56">I195/365</f>
        <v>33.082191780821915</v>
      </c>
      <c r="K195" s="5">
        <f t="shared" ref="K195:K258" ca="1" si="57">ROUNDDOWN(J195, 0)</f>
        <v>33</v>
      </c>
      <c r="L195" s="5">
        <f t="shared" ca="1" si="52"/>
        <v>34</v>
      </c>
      <c r="M195" s="6" t="str">
        <f ca="1">VLOOKUP(L195, 기준!$A$1:$C$15,3)</f>
        <v>30대</v>
      </c>
      <c r="N195" s="1" t="str">
        <f t="shared" ref="N195:N258" si="58">MID(B195,8,1)</f>
        <v>2</v>
      </c>
      <c r="O195" s="13">
        <v>20060823</v>
      </c>
      <c r="P195" s="1" t="str">
        <f t="shared" ref="P195:P258" si="59">LEFT(O195,4)</f>
        <v>2006</v>
      </c>
      <c r="Q195" s="1" t="str">
        <f t="shared" ref="Q195:Q258" si="60">MID(O195,5,2)</f>
        <v>08</v>
      </c>
      <c r="R195" s="1" t="str">
        <f t="shared" ref="R195:R258" si="61">MID(O195,7,2)</f>
        <v>23</v>
      </c>
      <c r="S195" s="3">
        <f t="shared" ref="S195:S258" si="62">DATE(P195,Q195,R195)</f>
        <v>38952</v>
      </c>
      <c r="T195" s="1">
        <f t="shared" ref="T195:T258" ca="1" si="63">H195-S195</f>
        <v>6676</v>
      </c>
    </row>
    <row r="196" spans="1:20" x14ac:dyDescent="0.4">
      <c r="A196" s="1" t="s">
        <v>213</v>
      </c>
      <c r="B196" s="2" t="s">
        <v>447</v>
      </c>
      <c r="C196" s="1" t="str">
        <f t="shared" si="53"/>
        <v>691211</v>
      </c>
      <c r="D196" s="1" t="str">
        <f t="shared" si="54"/>
        <v>69</v>
      </c>
      <c r="E196" s="1" t="str">
        <f t="shared" si="48"/>
        <v>12</v>
      </c>
      <c r="F196" s="1" t="str">
        <f t="shared" si="49"/>
        <v>11</v>
      </c>
      <c r="G196" s="3">
        <f t="shared" si="50"/>
        <v>25548</v>
      </c>
      <c r="H196" s="3">
        <f t="shared" ca="1" si="55"/>
        <v>45628</v>
      </c>
      <c r="I196" s="4">
        <f t="shared" ca="1" si="51"/>
        <v>20080</v>
      </c>
      <c r="J196" s="5">
        <f t="shared" ca="1" si="56"/>
        <v>55.013698630136986</v>
      </c>
      <c r="K196" s="5">
        <f t="shared" ca="1" si="57"/>
        <v>55</v>
      </c>
      <c r="L196" s="5">
        <f t="shared" ca="1" si="52"/>
        <v>56</v>
      </c>
      <c r="M196" s="6" t="str">
        <f ca="1">VLOOKUP(L196, 기준!$A$1:$C$15,3)</f>
        <v>50대</v>
      </c>
      <c r="N196" s="1" t="str">
        <f t="shared" si="58"/>
        <v>1</v>
      </c>
      <c r="O196" s="13">
        <v>20060823</v>
      </c>
      <c r="P196" s="1" t="str">
        <f t="shared" si="59"/>
        <v>2006</v>
      </c>
      <c r="Q196" s="1" t="str">
        <f t="shared" si="60"/>
        <v>08</v>
      </c>
      <c r="R196" s="1" t="str">
        <f t="shared" si="61"/>
        <v>23</v>
      </c>
      <c r="S196" s="3">
        <f t="shared" si="62"/>
        <v>38952</v>
      </c>
      <c r="T196" s="1">
        <f t="shared" ca="1" si="63"/>
        <v>6676</v>
      </c>
    </row>
    <row r="197" spans="1:20" x14ac:dyDescent="0.4">
      <c r="A197" s="1" t="s">
        <v>214</v>
      </c>
      <c r="B197" s="1" t="s">
        <v>441</v>
      </c>
      <c r="C197" s="1" t="str">
        <f t="shared" si="53"/>
        <v>900111</v>
      </c>
      <c r="D197" s="1" t="str">
        <f t="shared" si="54"/>
        <v>90</v>
      </c>
      <c r="E197" s="1" t="str">
        <f t="shared" si="48"/>
        <v>01</v>
      </c>
      <c r="F197" s="1" t="str">
        <f t="shared" si="49"/>
        <v>11</v>
      </c>
      <c r="G197" s="3">
        <f t="shared" si="50"/>
        <v>32884</v>
      </c>
      <c r="H197" s="3">
        <f t="shared" ca="1" si="55"/>
        <v>45628</v>
      </c>
      <c r="I197" s="4">
        <f t="shared" ca="1" si="51"/>
        <v>12744</v>
      </c>
      <c r="J197" s="5">
        <f t="shared" ca="1" si="56"/>
        <v>34.915068493150685</v>
      </c>
      <c r="K197" s="5">
        <f t="shared" ca="1" si="57"/>
        <v>34</v>
      </c>
      <c r="L197" s="5">
        <f t="shared" ca="1" si="52"/>
        <v>35</v>
      </c>
      <c r="M197" s="6" t="str">
        <f ca="1">VLOOKUP(L197, 기준!$A$1:$C$15,3)</f>
        <v>30대</v>
      </c>
      <c r="N197" s="1" t="str">
        <f t="shared" si="58"/>
        <v>1</v>
      </c>
      <c r="O197" s="13">
        <v>20060823</v>
      </c>
      <c r="P197" s="1" t="str">
        <f t="shared" si="59"/>
        <v>2006</v>
      </c>
      <c r="Q197" s="1" t="str">
        <f t="shared" si="60"/>
        <v>08</v>
      </c>
      <c r="R197" s="1" t="str">
        <f t="shared" si="61"/>
        <v>23</v>
      </c>
      <c r="S197" s="3">
        <f t="shared" si="62"/>
        <v>38952</v>
      </c>
      <c r="T197" s="1">
        <f t="shared" ca="1" si="63"/>
        <v>6676</v>
      </c>
    </row>
    <row r="198" spans="1:20" x14ac:dyDescent="0.4">
      <c r="A198" s="1" t="s">
        <v>215</v>
      </c>
      <c r="B198" s="1" t="s">
        <v>435</v>
      </c>
      <c r="C198" s="1" t="str">
        <f t="shared" si="53"/>
        <v>911111</v>
      </c>
      <c r="D198" s="1" t="str">
        <f t="shared" si="54"/>
        <v>91</v>
      </c>
      <c r="E198" s="1" t="str">
        <f t="shared" si="48"/>
        <v>11</v>
      </c>
      <c r="F198" s="1" t="str">
        <f t="shared" si="49"/>
        <v>11</v>
      </c>
      <c r="G198" s="3">
        <f t="shared" si="50"/>
        <v>33553</v>
      </c>
      <c r="H198" s="3">
        <f t="shared" ca="1" si="55"/>
        <v>45628</v>
      </c>
      <c r="I198" s="4">
        <f t="shared" ca="1" si="51"/>
        <v>12075</v>
      </c>
      <c r="J198" s="5">
        <f t="shared" ca="1" si="56"/>
        <v>33.082191780821915</v>
      </c>
      <c r="K198" s="5">
        <f t="shared" ca="1" si="57"/>
        <v>33</v>
      </c>
      <c r="L198" s="5">
        <f t="shared" ca="1" si="52"/>
        <v>34</v>
      </c>
      <c r="M198" s="6" t="str">
        <f ca="1">VLOOKUP(L198, 기준!$A$1:$C$15,3)</f>
        <v>30대</v>
      </c>
      <c r="N198" s="1" t="str">
        <f t="shared" si="58"/>
        <v>1</v>
      </c>
      <c r="O198" s="13">
        <v>20060823</v>
      </c>
      <c r="P198" s="1" t="str">
        <f t="shared" si="59"/>
        <v>2006</v>
      </c>
      <c r="Q198" s="1" t="str">
        <f t="shared" si="60"/>
        <v>08</v>
      </c>
      <c r="R198" s="1" t="str">
        <f t="shared" si="61"/>
        <v>23</v>
      </c>
      <c r="S198" s="3">
        <f t="shared" si="62"/>
        <v>38952</v>
      </c>
      <c r="T198" s="1">
        <f t="shared" ca="1" si="63"/>
        <v>6676</v>
      </c>
    </row>
    <row r="199" spans="1:20" x14ac:dyDescent="0.4">
      <c r="A199" s="1" t="s">
        <v>216</v>
      </c>
      <c r="B199" s="1" t="s">
        <v>442</v>
      </c>
      <c r="C199" s="1" t="str">
        <f t="shared" si="53"/>
        <v>940101</v>
      </c>
      <c r="D199" s="1" t="str">
        <f t="shared" si="54"/>
        <v>94</v>
      </c>
      <c r="E199" s="1" t="str">
        <f t="shared" si="48"/>
        <v>01</v>
      </c>
      <c r="F199" s="1" t="str">
        <f t="shared" si="49"/>
        <v>01</v>
      </c>
      <c r="G199" s="3">
        <f t="shared" si="50"/>
        <v>34335</v>
      </c>
      <c r="H199" s="3">
        <f t="shared" ca="1" si="55"/>
        <v>45628</v>
      </c>
      <c r="I199" s="4">
        <f t="shared" ca="1" si="51"/>
        <v>11293</v>
      </c>
      <c r="J199" s="5">
        <f t="shared" ca="1" si="56"/>
        <v>30.93972602739726</v>
      </c>
      <c r="K199" s="5">
        <f t="shared" ca="1" si="57"/>
        <v>30</v>
      </c>
      <c r="L199" s="5">
        <f t="shared" ca="1" si="52"/>
        <v>31</v>
      </c>
      <c r="M199" s="6" t="str">
        <f ca="1">VLOOKUP(L199, 기준!$A$1:$C$15,3)</f>
        <v>30대</v>
      </c>
      <c r="N199" s="1" t="str">
        <f t="shared" si="58"/>
        <v>1</v>
      </c>
      <c r="O199" s="13">
        <v>20060823</v>
      </c>
      <c r="P199" s="1" t="str">
        <f t="shared" si="59"/>
        <v>2006</v>
      </c>
      <c r="Q199" s="1" t="str">
        <f t="shared" si="60"/>
        <v>08</v>
      </c>
      <c r="R199" s="1" t="str">
        <f t="shared" si="61"/>
        <v>23</v>
      </c>
      <c r="S199" s="3">
        <f t="shared" si="62"/>
        <v>38952</v>
      </c>
      <c r="T199" s="1">
        <f t="shared" ca="1" si="63"/>
        <v>6676</v>
      </c>
    </row>
    <row r="200" spans="1:20" x14ac:dyDescent="0.4">
      <c r="A200" s="1" t="s">
        <v>217</v>
      </c>
      <c r="B200" s="2" t="s">
        <v>436</v>
      </c>
      <c r="C200" s="1" t="str">
        <f t="shared" si="53"/>
        <v>191211</v>
      </c>
      <c r="D200" s="1" t="str">
        <f t="shared" si="54"/>
        <v>19</v>
      </c>
      <c r="E200" s="1" t="str">
        <f t="shared" si="48"/>
        <v>12</v>
      </c>
      <c r="F200" s="1" t="str">
        <f t="shared" si="49"/>
        <v>11</v>
      </c>
      <c r="G200" s="3">
        <f t="shared" si="50"/>
        <v>7285</v>
      </c>
      <c r="H200" s="3">
        <f t="shared" ca="1" si="55"/>
        <v>45628</v>
      </c>
      <c r="I200" s="4">
        <f t="shared" ca="1" si="51"/>
        <v>38343</v>
      </c>
      <c r="J200" s="5">
        <f t="shared" ca="1" si="56"/>
        <v>105.04931506849314</v>
      </c>
      <c r="K200" s="5">
        <f t="shared" ca="1" si="57"/>
        <v>105</v>
      </c>
      <c r="L200" s="5">
        <f t="shared" ca="1" si="52"/>
        <v>106</v>
      </c>
      <c r="M200" s="6" t="str">
        <f ca="1">VLOOKUP(L200, 기준!$A$1:$C$15,3)</f>
        <v>100대</v>
      </c>
      <c r="N200" s="1" t="str">
        <f t="shared" si="58"/>
        <v>1</v>
      </c>
      <c r="O200" s="13">
        <v>20060823</v>
      </c>
      <c r="P200" s="1" t="str">
        <f t="shared" si="59"/>
        <v>2006</v>
      </c>
      <c r="Q200" s="1" t="str">
        <f t="shared" si="60"/>
        <v>08</v>
      </c>
      <c r="R200" s="1" t="str">
        <f t="shared" si="61"/>
        <v>23</v>
      </c>
      <c r="S200" s="3">
        <f t="shared" si="62"/>
        <v>38952</v>
      </c>
      <c r="T200" s="1">
        <f t="shared" ca="1" si="63"/>
        <v>6676</v>
      </c>
    </row>
    <row r="201" spans="1:20" x14ac:dyDescent="0.4">
      <c r="A201" s="1" t="s">
        <v>218</v>
      </c>
      <c r="B201" s="1" t="s">
        <v>12</v>
      </c>
      <c r="C201" s="1" t="str">
        <f t="shared" si="53"/>
        <v>910101</v>
      </c>
      <c r="D201" s="1" t="str">
        <f t="shared" si="54"/>
        <v>91</v>
      </c>
      <c r="E201" s="1" t="str">
        <f t="shared" si="48"/>
        <v>01</v>
      </c>
      <c r="F201" s="1" t="str">
        <f t="shared" si="49"/>
        <v>01</v>
      </c>
      <c r="G201" s="3">
        <f t="shared" si="50"/>
        <v>33239</v>
      </c>
      <c r="H201" s="3">
        <f t="shared" ca="1" si="55"/>
        <v>45628</v>
      </c>
      <c r="I201" s="4">
        <f t="shared" ca="1" si="51"/>
        <v>12389</v>
      </c>
      <c r="J201" s="5">
        <f t="shared" ca="1" si="56"/>
        <v>33.942465753424656</v>
      </c>
      <c r="K201" s="5">
        <f t="shared" ca="1" si="57"/>
        <v>33</v>
      </c>
      <c r="L201" s="5">
        <f t="shared" ca="1" si="52"/>
        <v>34</v>
      </c>
      <c r="M201" s="6" t="str">
        <f ca="1">VLOOKUP(L201, 기준!$A$1:$C$15,3)</f>
        <v>30대</v>
      </c>
      <c r="N201" s="1" t="str">
        <f t="shared" si="58"/>
        <v>1</v>
      </c>
      <c r="O201" s="13">
        <v>20060823</v>
      </c>
      <c r="P201" s="1" t="str">
        <f t="shared" si="59"/>
        <v>2006</v>
      </c>
      <c r="Q201" s="1" t="str">
        <f t="shared" si="60"/>
        <v>08</v>
      </c>
      <c r="R201" s="1" t="str">
        <f t="shared" si="61"/>
        <v>23</v>
      </c>
      <c r="S201" s="3">
        <f t="shared" si="62"/>
        <v>38952</v>
      </c>
      <c r="T201" s="1">
        <f t="shared" ca="1" si="63"/>
        <v>6676</v>
      </c>
    </row>
    <row r="202" spans="1:20" x14ac:dyDescent="0.4">
      <c r="A202" s="1" t="s">
        <v>219</v>
      </c>
      <c r="B202" s="2" t="s">
        <v>447</v>
      </c>
      <c r="C202" s="1" t="str">
        <f t="shared" si="53"/>
        <v>691211</v>
      </c>
      <c r="D202" s="1" t="str">
        <f t="shared" si="54"/>
        <v>69</v>
      </c>
      <c r="E202" s="1" t="str">
        <f t="shared" si="48"/>
        <v>12</v>
      </c>
      <c r="F202" s="1" t="str">
        <f t="shared" si="49"/>
        <v>11</v>
      </c>
      <c r="G202" s="3">
        <f t="shared" si="50"/>
        <v>25548</v>
      </c>
      <c r="H202" s="3">
        <f t="shared" ca="1" si="55"/>
        <v>45628</v>
      </c>
      <c r="I202" s="4">
        <f t="shared" ca="1" si="51"/>
        <v>20080</v>
      </c>
      <c r="J202" s="5">
        <f t="shared" ca="1" si="56"/>
        <v>55.013698630136986</v>
      </c>
      <c r="K202" s="5">
        <f t="shared" ca="1" si="57"/>
        <v>55</v>
      </c>
      <c r="L202" s="5">
        <f t="shared" ca="1" si="52"/>
        <v>56</v>
      </c>
      <c r="M202" s="6" t="str">
        <f ca="1">VLOOKUP(L202, 기준!$A$1:$C$15,3)</f>
        <v>50대</v>
      </c>
      <c r="N202" s="1" t="str">
        <f t="shared" si="58"/>
        <v>1</v>
      </c>
      <c r="O202" s="13">
        <v>20060823</v>
      </c>
      <c r="P202" s="1" t="str">
        <f t="shared" si="59"/>
        <v>2006</v>
      </c>
      <c r="Q202" s="1" t="str">
        <f t="shared" si="60"/>
        <v>08</v>
      </c>
      <c r="R202" s="1" t="str">
        <f t="shared" si="61"/>
        <v>23</v>
      </c>
      <c r="S202" s="3">
        <f t="shared" si="62"/>
        <v>38952</v>
      </c>
      <c r="T202" s="1">
        <f t="shared" ca="1" si="63"/>
        <v>6676</v>
      </c>
    </row>
    <row r="203" spans="1:20" x14ac:dyDescent="0.4">
      <c r="A203" s="1" t="s">
        <v>220</v>
      </c>
      <c r="B203" s="1" t="s">
        <v>461</v>
      </c>
      <c r="C203" s="1" t="str">
        <f t="shared" si="53"/>
        <v>900111</v>
      </c>
      <c r="D203" s="1" t="str">
        <f t="shared" si="54"/>
        <v>90</v>
      </c>
      <c r="E203" s="1" t="str">
        <f t="shared" si="48"/>
        <v>01</v>
      </c>
      <c r="F203" s="1" t="str">
        <f t="shared" si="49"/>
        <v>11</v>
      </c>
      <c r="G203" s="3">
        <f t="shared" si="50"/>
        <v>32884</v>
      </c>
      <c r="H203" s="3">
        <f t="shared" ca="1" si="55"/>
        <v>45628</v>
      </c>
      <c r="I203" s="4">
        <f t="shared" ca="1" si="51"/>
        <v>12744</v>
      </c>
      <c r="J203" s="5">
        <f t="shared" ca="1" si="56"/>
        <v>34.915068493150685</v>
      </c>
      <c r="K203" s="5">
        <f t="shared" ca="1" si="57"/>
        <v>34</v>
      </c>
      <c r="L203" s="5">
        <f t="shared" ca="1" si="52"/>
        <v>35</v>
      </c>
      <c r="M203" s="6" t="str">
        <f ca="1">VLOOKUP(L203, 기준!$A$1:$C$15,3)</f>
        <v>30대</v>
      </c>
      <c r="N203" s="1" t="str">
        <f t="shared" si="58"/>
        <v>1</v>
      </c>
      <c r="O203" s="13">
        <v>20060823</v>
      </c>
      <c r="P203" s="1" t="str">
        <f t="shared" si="59"/>
        <v>2006</v>
      </c>
      <c r="Q203" s="1" t="str">
        <f t="shared" si="60"/>
        <v>08</v>
      </c>
      <c r="R203" s="1" t="str">
        <f t="shared" si="61"/>
        <v>23</v>
      </c>
      <c r="S203" s="3">
        <f t="shared" si="62"/>
        <v>38952</v>
      </c>
      <c r="T203" s="1">
        <f t="shared" ca="1" si="63"/>
        <v>6676</v>
      </c>
    </row>
    <row r="204" spans="1:20" x14ac:dyDescent="0.4">
      <c r="A204" s="1" t="s">
        <v>221</v>
      </c>
      <c r="B204" s="1" t="s">
        <v>462</v>
      </c>
      <c r="C204" s="1" t="str">
        <f t="shared" si="53"/>
        <v>911111</v>
      </c>
      <c r="D204" s="1" t="str">
        <f t="shared" si="54"/>
        <v>91</v>
      </c>
      <c r="E204" s="1" t="str">
        <f t="shared" si="48"/>
        <v>11</v>
      </c>
      <c r="F204" s="1" t="str">
        <f t="shared" si="49"/>
        <v>11</v>
      </c>
      <c r="G204" s="3">
        <f t="shared" si="50"/>
        <v>33553</v>
      </c>
      <c r="H204" s="3">
        <f t="shared" ca="1" si="55"/>
        <v>45628</v>
      </c>
      <c r="I204" s="4">
        <f t="shared" ca="1" si="51"/>
        <v>12075</v>
      </c>
      <c r="J204" s="5">
        <f t="shared" ca="1" si="56"/>
        <v>33.082191780821915</v>
      </c>
      <c r="K204" s="5">
        <f t="shared" ca="1" si="57"/>
        <v>33</v>
      </c>
      <c r="L204" s="5">
        <f t="shared" ca="1" si="52"/>
        <v>34</v>
      </c>
      <c r="M204" s="6" t="str">
        <f ca="1">VLOOKUP(L204, 기준!$A$1:$C$15,3)</f>
        <v>30대</v>
      </c>
      <c r="N204" s="1" t="str">
        <f t="shared" si="58"/>
        <v>1</v>
      </c>
      <c r="O204" s="13">
        <v>20060823</v>
      </c>
      <c r="P204" s="1" t="str">
        <f t="shared" si="59"/>
        <v>2006</v>
      </c>
      <c r="Q204" s="1" t="str">
        <f t="shared" si="60"/>
        <v>08</v>
      </c>
      <c r="R204" s="1" t="str">
        <f t="shared" si="61"/>
        <v>23</v>
      </c>
      <c r="S204" s="3">
        <f t="shared" si="62"/>
        <v>38952</v>
      </c>
      <c r="T204" s="1">
        <f t="shared" ca="1" si="63"/>
        <v>6676</v>
      </c>
    </row>
    <row r="205" spans="1:20" x14ac:dyDescent="0.4">
      <c r="A205" s="1" t="s">
        <v>222</v>
      </c>
      <c r="B205" s="1" t="s">
        <v>440</v>
      </c>
      <c r="C205" s="1" t="str">
        <f t="shared" si="53"/>
        <v>940101</v>
      </c>
      <c r="D205" s="1" t="str">
        <f t="shared" si="54"/>
        <v>94</v>
      </c>
      <c r="E205" s="1" t="str">
        <f t="shared" si="48"/>
        <v>01</v>
      </c>
      <c r="F205" s="1" t="str">
        <f t="shared" si="49"/>
        <v>01</v>
      </c>
      <c r="G205" s="3">
        <f t="shared" si="50"/>
        <v>34335</v>
      </c>
      <c r="H205" s="3">
        <f t="shared" ca="1" si="55"/>
        <v>45628</v>
      </c>
      <c r="I205" s="4">
        <f t="shared" ca="1" si="51"/>
        <v>11293</v>
      </c>
      <c r="J205" s="5">
        <f t="shared" ca="1" si="56"/>
        <v>30.93972602739726</v>
      </c>
      <c r="K205" s="5">
        <f t="shared" ca="1" si="57"/>
        <v>30</v>
      </c>
      <c r="L205" s="5">
        <f t="shared" ca="1" si="52"/>
        <v>31</v>
      </c>
      <c r="M205" s="6" t="str">
        <f ca="1">VLOOKUP(L205, 기준!$A$1:$C$15,3)</f>
        <v>30대</v>
      </c>
      <c r="N205" s="1" t="str">
        <f t="shared" si="58"/>
        <v>1</v>
      </c>
      <c r="O205" s="13">
        <v>20060823</v>
      </c>
      <c r="P205" s="1" t="str">
        <f t="shared" si="59"/>
        <v>2006</v>
      </c>
      <c r="Q205" s="1" t="str">
        <f t="shared" si="60"/>
        <v>08</v>
      </c>
      <c r="R205" s="1" t="str">
        <f t="shared" si="61"/>
        <v>23</v>
      </c>
      <c r="S205" s="3">
        <f t="shared" si="62"/>
        <v>38952</v>
      </c>
      <c r="T205" s="1">
        <f t="shared" ca="1" si="63"/>
        <v>6676</v>
      </c>
    </row>
    <row r="206" spans="1:20" x14ac:dyDescent="0.4">
      <c r="A206" s="1" t="s">
        <v>223</v>
      </c>
      <c r="B206" s="2" t="s">
        <v>434</v>
      </c>
      <c r="C206" s="1" t="str">
        <f t="shared" si="53"/>
        <v>191211</v>
      </c>
      <c r="D206" s="1" t="str">
        <f t="shared" si="54"/>
        <v>19</v>
      </c>
      <c r="E206" s="1" t="str">
        <f t="shared" si="48"/>
        <v>12</v>
      </c>
      <c r="F206" s="1" t="str">
        <f t="shared" si="49"/>
        <v>11</v>
      </c>
      <c r="G206" s="3">
        <f t="shared" si="50"/>
        <v>7285</v>
      </c>
      <c r="H206" s="3">
        <f t="shared" ca="1" si="55"/>
        <v>45628</v>
      </c>
      <c r="I206" s="4">
        <f t="shared" ca="1" si="51"/>
        <v>38343</v>
      </c>
      <c r="J206" s="5">
        <f t="shared" ca="1" si="56"/>
        <v>105.04931506849314</v>
      </c>
      <c r="K206" s="5">
        <f t="shared" ca="1" si="57"/>
        <v>105</v>
      </c>
      <c r="L206" s="5">
        <f t="shared" ca="1" si="52"/>
        <v>106</v>
      </c>
      <c r="M206" s="6" t="str">
        <f ca="1">VLOOKUP(L206, 기준!$A$1:$C$15,3)</f>
        <v>100대</v>
      </c>
      <c r="N206" s="1" t="str">
        <f t="shared" si="58"/>
        <v>1</v>
      </c>
      <c r="O206" s="13">
        <v>20060823</v>
      </c>
      <c r="P206" s="1" t="str">
        <f t="shared" si="59"/>
        <v>2006</v>
      </c>
      <c r="Q206" s="1" t="str">
        <f t="shared" si="60"/>
        <v>08</v>
      </c>
      <c r="R206" s="1" t="str">
        <f t="shared" si="61"/>
        <v>23</v>
      </c>
      <c r="S206" s="3">
        <f t="shared" si="62"/>
        <v>38952</v>
      </c>
      <c r="T206" s="1">
        <f t="shared" ca="1" si="63"/>
        <v>6676</v>
      </c>
    </row>
    <row r="207" spans="1:20" x14ac:dyDescent="0.4">
      <c r="A207" s="1" t="s">
        <v>224</v>
      </c>
      <c r="B207" s="1" t="s">
        <v>466</v>
      </c>
      <c r="C207" s="1" t="str">
        <f t="shared" si="53"/>
        <v>911111</v>
      </c>
      <c r="D207" s="1" t="str">
        <f t="shared" si="54"/>
        <v>91</v>
      </c>
      <c r="E207" s="1" t="str">
        <f t="shared" si="48"/>
        <v>11</v>
      </c>
      <c r="F207" s="1" t="str">
        <f t="shared" si="49"/>
        <v>11</v>
      </c>
      <c r="G207" s="3">
        <f t="shared" si="50"/>
        <v>33553</v>
      </c>
      <c r="H207" s="3">
        <f t="shared" ca="1" si="55"/>
        <v>45628</v>
      </c>
      <c r="I207" s="4">
        <f t="shared" ca="1" si="51"/>
        <v>12075</v>
      </c>
      <c r="J207" s="5">
        <f t="shared" ca="1" si="56"/>
        <v>33.082191780821915</v>
      </c>
      <c r="K207" s="5">
        <f t="shared" ca="1" si="57"/>
        <v>33</v>
      </c>
      <c r="L207" s="5">
        <f t="shared" ca="1" si="52"/>
        <v>34</v>
      </c>
      <c r="M207" s="6" t="str">
        <f ca="1">VLOOKUP(L207, 기준!$A$1:$C$15,3)</f>
        <v>30대</v>
      </c>
      <c r="N207" s="1" t="str">
        <f t="shared" si="58"/>
        <v>2</v>
      </c>
      <c r="O207" s="13">
        <v>20060823</v>
      </c>
      <c r="P207" s="1" t="str">
        <f t="shared" si="59"/>
        <v>2006</v>
      </c>
      <c r="Q207" s="1" t="str">
        <f t="shared" si="60"/>
        <v>08</v>
      </c>
      <c r="R207" s="1" t="str">
        <f t="shared" si="61"/>
        <v>23</v>
      </c>
      <c r="S207" s="3">
        <f t="shared" si="62"/>
        <v>38952</v>
      </c>
      <c r="T207" s="1">
        <f t="shared" ca="1" si="63"/>
        <v>6676</v>
      </c>
    </row>
    <row r="208" spans="1:20" x14ac:dyDescent="0.4">
      <c r="A208" s="1" t="s">
        <v>225</v>
      </c>
      <c r="B208" s="2" t="s">
        <v>447</v>
      </c>
      <c r="C208" s="1" t="str">
        <f t="shared" si="53"/>
        <v>691211</v>
      </c>
      <c r="D208" s="1" t="str">
        <f t="shared" si="54"/>
        <v>69</v>
      </c>
      <c r="E208" s="1" t="str">
        <f t="shared" si="48"/>
        <v>12</v>
      </c>
      <c r="F208" s="1" t="str">
        <f t="shared" si="49"/>
        <v>11</v>
      </c>
      <c r="G208" s="3">
        <f t="shared" si="50"/>
        <v>25548</v>
      </c>
      <c r="H208" s="3">
        <f t="shared" ca="1" si="55"/>
        <v>45628</v>
      </c>
      <c r="I208" s="4">
        <f t="shared" ca="1" si="51"/>
        <v>20080</v>
      </c>
      <c r="J208" s="5">
        <f t="shared" ca="1" si="56"/>
        <v>55.013698630136986</v>
      </c>
      <c r="K208" s="5">
        <f t="shared" ca="1" si="57"/>
        <v>55</v>
      </c>
      <c r="L208" s="5">
        <f t="shared" ca="1" si="52"/>
        <v>56</v>
      </c>
      <c r="M208" s="6" t="str">
        <f ca="1">VLOOKUP(L208, 기준!$A$1:$C$15,3)</f>
        <v>50대</v>
      </c>
      <c r="N208" s="1" t="str">
        <f t="shared" si="58"/>
        <v>1</v>
      </c>
      <c r="O208" s="13">
        <v>20060823</v>
      </c>
      <c r="P208" s="1" t="str">
        <f t="shared" si="59"/>
        <v>2006</v>
      </c>
      <c r="Q208" s="1" t="str">
        <f t="shared" si="60"/>
        <v>08</v>
      </c>
      <c r="R208" s="1" t="str">
        <f t="shared" si="61"/>
        <v>23</v>
      </c>
      <c r="S208" s="3">
        <f t="shared" si="62"/>
        <v>38952</v>
      </c>
      <c r="T208" s="1">
        <f t="shared" ca="1" si="63"/>
        <v>6676</v>
      </c>
    </row>
    <row r="209" spans="1:20" x14ac:dyDescent="0.4">
      <c r="A209" s="1" t="s">
        <v>226</v>
      </c>
      <c r="B209" s="1" t="s">
        <v>441</v>
      </c>
      <c r="C209" s="1" t="str">
        <f t="shared" si="53"/>
        <v>900111</v>
      </c>
      <c r="D209" s="1" t="str">
        <f t="shared" si="54"/>
        <v>90</v>
      </c>
      <c r="E209" s="1" t="str">
        <f t="shared" si="48"/>
        <v>01</v>
      </c>
      <c r="F209" s="1" t="str">
        <f t="shared" si="49"/>
        <v>11</v>
      </c>
      <c r="G209" s="3">
        <f t="shared" si="50"/>
        <v>32884</v>
      </c>
      <c r="H209" s="3">
        <f t="shared" ca="1" si="55"/>
        <v>45628</v>
      </c>
      <c r="I209" s="4">
        <f t="shared" ca="1" si="51"/>
        <v>12744</v>
      </c>
      <c r="J209" s="5">
        <f t="shared" ca="1" si="56"/>
        <v>34.915068493150685</v>
      </c>
      <c r="K209" s="5">
        <f t="shared" ca="1" si="57"/>
        <v>34</v>
      </c>
      <c r="L209" s="5">
        <f t="shared" ca="1" si="52"/>
        <v>35</v>
      </c>
      <c r="M209" s="6" t="str">
        <f ca="1">VLOOKUP(L209, 기준!$A$1:$C$15,3)</f>
        <v>30대</v>
      </c>
      <c r="N209" s="1" t="str">
        <f t="shared" si="58"/>
        <v>1</v>
      </c>
      <c r="O209" s="13">
        <v>20060823</v>
      </c>
      <c r="P209" s="1" t="str">
        <f t="shared" si="59"/>
        <v>2006</v>
      </c>
      <c r="Q209" s="1" t="str">
        <f t="shared" si="60"/>
        <v>08</v>
      </c>
      <c r="R209" s="1" t="str">
        <f t="shared" si="61"/>
        <v>23</v>
      </c>
      <c r="S209" s="3">
        <f t="shared" si="62"/>
        <v>38952</v>
      </c>
      <c r="T209" s="1">
        <f t="shared" ca="1" si="63"/>
        <v>6676</v>
      </c>
    </row>
    <row r="210" spans="1:20" x14ac:dyDescent="0.4">
      <c r="A210" s="1" t="s">
        <v>227</v>
      </c>
      <c r="B210" s="1" t="s">
        <v>435</v>
      </c>
      <c r="C210" s="1" t="str">
        <f t="shared" si="53"/>
        <v>911111</v>
      </c>
      <c r="D210" s="1" t="str">
        <f t="shared" si="54"/>
        <v>91</v>
      </c>
      <c r="E210" s="1" t="str">
        <f t="shared" si="48"/>
        <v>11</v>
      </c>
      <c r="F210" s="1" t="str">
        <f t="shared" si="49"/>
        <v>11</v>
      </c>
      <c r="G210" s="3">
        <f t="shared" si="50"/>
        <v>33553</v>
      </c>
      <c r="H210" s="3">
        <f t="shared" ca="1" si="55"/>
        <v>45628</v>
      </c>
      <c r="I210" s="4">
        <f t="shared" ca="1" si="51"/>
        <v>12075</v>
      </c>
      <c r="J210" s="5">
        <f t="shared" ca="1" si="56"/>
        <v>33.082191780821915</v>
      </c>
      <c r="K210" s="5">
        <f t="shared" ca="1" si="57"/>
        <v>33</v>
      </c>
      <c r="L210" s="5">
        <f t="shared" ca="1" si="52"/>
        <v>34</v>
      </c>
      <c r="M210" s="6" t="str">
        <f ca="1">VLOOKUP(L210, 기준!$A$1:$C$15,3)</f>
        <v>30대</v>
      </c>
      <c r="N210" s="1" t="str">
        <f t="shared" si="58"/>
        <v>1</v>
      </c>
      <c r="O210" s="13">
        <v>20060823</v>
      </c>
      <c r="P210" s="1" t="str">
        <f t="shared" si="59"/>
        <v>2006</v>
      </c>
      <c r="Q210" s="1" t="str">
        <f t="shared" si="60"/>
        <v>08</v>
      </c>
      <c r="R210" s="1" t="str">
        <f t="shared" si="61"/>
        <v>23</v>
      </c>
      <c r="S210" s="3">
        <f t="shared" si="62"/>
        <v>38952</v>
      </c>
      <c r="T210" s="1">
        <f t="shared" ca="1" si="63"/>
        <v>6676</v>
      </c>
    </row>
    <row r="211" spans="1:20" x14ac:dyDescent="0.4">
      <c r="A211" s="1" t="s">
        <v>228</v>
      </c>
      <c r="B211" s="1" t="s">
        <v>442</v>
      </c>
      <c r="C211" s="1" t="str">
        <f t="shared" si="53"/>
        <v>940101</v>
      </c>
      <c r="D211" s="1" t="str">
        <f t="shared" si="54"/>
        <v>94</v>
      </c>
      <c r="E211" s="1" t="str">
        <f t="shared" si="48"/>
        <v>01</v>
      </c>
      <c r="F211" s="1" t="str">
        <f t="shared" si="49"/>
        <v>01</v>
      </c>
      <c r="G211" s="3">
        <f t="shared" si="50"/>
        <v>34335</v>
      </c>
      <c r="H211" s="3">
        <f t="shared" ca="1" si="55"/>
        <v>45628</v>
      </c>
      <c r="I211" s="4">
        <f t="shared" ca="1" si="51"/>
        <v>11293</v>
      </c>
      <c r="J211" s="5">
        <f t="shared" ca="1" si="56"/>
        <v>30.93972602739726</v>
      </c>
      <c r="K211" s="5">
        <f t="shared" ca="1" si="57"/>
        <v>30</v>
      </c>
      <c r="L211" s="5">
        <f t="shared" ca="1" si="52"/>
        <v>31</v>
      </c>
      <c r="M211" s="6" t="str">
        <f ca="1">VLOOKUP(L211, 기준!$A$1:$C$15,3)</f>
        <v>30대</v>
      </c>
      <c r="N211" s="1" t="str">
        <f t="shared" si="58"/>
        <v>1</v>
      </c>
      <c r="O211" s="13">
        <v>20060823</v>
      </c>
      <c r="P211" s="1" t="str">
        <f t="shared" si="59"/>
        <v>2006</v>
      </c>
      <c r="Q211" s="1" t="str">
        <f t="shared" si="60"/>
        <v>08</v>
      </c>
      <c r="R211" s="1" t="str">
        <f t="shared" si="61"/>
        <v>23</v>
      </c>
      <c r="S211" s="3">
        <f t="shared" si="62"/>
        <v>38952</v>
      </c>
      <c r="T211" s="1">
        <f t="shared" ca="1" si="63"/>
        <v>6676</v>
      </c>
    </row>
    <row r="212" spans="1:20" x14ac:dyDescent="0.4">
      <c r="A212" s="1" t="s">
        <v>229</v>
      </c>
      <c r="B212" s="2" t="s">
        <v>434</v>
      </c>
      <c r="C212" s="1" t="str">
        <f t="shared" si="53"/>
        <v>191211</v>
      </c>
      <c r="D212" s="1" t="str">
        <f t="shared" si="54"/>
        <v>19</v>
      </c>
      <c r="E212" s="1" t="str">
        <f t="shared" si="48"/>
        <v>12</v>
      </c>
      <c r="F212" s="1" t="str">
        <f t="shared" si="49"/>
        <v>11</v>
      </c>
      <c r="G212" s="3">
        <f t="shared" si="50"/>
        <v>7285</v>
      </c>
      <c r="H212" s="3">
        <f t="shared" ca="1" si="55"/>
        <v>45628</v>
      </c>
      <c r="I212" s="4">
        <f t="shared" ca="1" si="51"/>
        <v>38343</v>
      </c>
      <c r="J212" s="5">
        <f t="shared" ca="1" si="56"/>
        <v>105.04931506849314</v>
      </c>
      <c r="K212" s="5">
        <f t="shared" ca="1" si="57"/>
        <v>105</v>
      </c>
      <c r="L212" s="5">
        <f t="shared" ca="1" si="52"/>
        <v>106</v>
      </c>
      <c r="M212" s="6" t="str">
        <f ca="1">VLOOKUP(L212, 기준!$A$1:$C$15,3)</f>
        <v>100대</v>
      </c>
      <c r="N212" s="1" t="str">
        <f t="shared" si="58"/>
        <v>1</v>
      </c>
      <c r="O212" s="13">
        <v>20060823</v>
      </c>
      <c r="P212" s="1" t="str">
        <f t="shared" si="59"/>
        <v>2006</v>
      </c>
      <c r="Q212" s="1" t="str">
        <f t="shared" si="60"/>
        <v>08</v>
      </c>
      <c r="R212" s="1" t="str">
        <f t="shared" si="61"/>
        <v>23</v>
      </c>
      <c r="S212" s="3">
        <f t="shared" si="62"/>
        <v>38952</v>
      </c>
      <c r="T212" s="1">
        <f t="shared" ca="1" si="63"/>
        <v>6676</v>
      </c>
    </row>
    <row r="213" spans="1:20" x14ac:dyDescent="0.4">
      <c r="A213" s="1" t="s">
        <v>230</v>
      </c>
      <c r="B213" s="1" t="s">
        <v>466</v>
      </c>
      <c r="C213" s="1" t="str">
        <f t="shared" si="53"/>
        <v>911111</v>
      </c>
      <c r="D213" s="1" t="str">
        <f t="shared" si="54"/>
        <v>91</v>
      </c>
      <c r="E213" s="1" t="str">
        <f t="shared" si="48"/>
        <v>11</v>
      </c>
      <c r="F213" s="1" t="str">
        <f t="shared" si="49"/>
        <v>11</v>
      </c>
      <c r="G213" s="3">
        <f t="shared" si="50"/>
        <v>33553</v>
      </c>
      <c r="H213" s="3">
        <f t="shared" ca="1" si="55"/>
        <v>45628</v>
      </c>
      <c r="I213" s="4">
        <f t="shared" ca="1" si="51"/>
        <v>12075</v>
      </c>
      <c r="J213" s="5">
        <f t="shared" ca="1" si="56"/>
        <v>33.082191780821915</v>
      </c>
      <c r="K213" s="5">
        <f t="shared" ca="1" si="57"/>
        <v>33</v>
      </c>
      <c r="L213" s="5">
        <f t="shared" ca="1" si="52"/>
        <v>34</v>
      </c>
      <c r="M213" s="6" t="str">
        <f ca="1">VLOOKUP(L213, 기준!$A$1:$C$15,3)</f>
        <v>30대</v>
      </c>
      <c r="N213" s="1" t="str">
        <f t="shared" si="58"/>
        <v>2</v>
      </c>
      <c r="O213" s="13">
        <v>20060823</v>
      </c>
      <c r="P213" s="1" t="str">
        <f t="shared" si="59"/>
        <v>2006</v>
      </c>
      <c r="Q213" s="1" t="str">
        <f t="shared" si="60"/>
        <v>08</v>
      </c>
      <c r="R213" s="1" t="str">
        <f t="shared" si="61"/>
        <v>23</v>
      </c>
      <c r="S213" s="3">
        <f t="shared" si="62"/>
        <v>38952</v>
      </c>
      <c r="T213" s="1">
        <f t="shared" ca="1" si="63"/>
        <v>6676</v>
      </c>
    </row>
    <row r="214" spans="1:20" x14ac:dyDescent="0.4">
      <c r="A214" s="1" t="s">
        <v>231</v>
      </c>
      <c r="B214" s="2" t="s">
        <v>447</v>
      </c>
      <c r="C214" s="1" t="str">
        <f t="shared" si="53"/>
        <v>691211</v>
      </c>
      <c r="D214" s="1" t="str">
        <f t="shared" si="54"/>
        <v>69</v>
      </c>
      <c r="E214" s="1" t="str">
        <f t="shared" si="48"/>
        <v>12</v>
      </c>
      <c r="F214" s="1" t="str">
        <f t="shared" si="49"/>
        <v>11</v>
      </c>
      <c r="G214" s="3">
        <f t="shared" si="50"/>
        <v>25548</v>
      </c>
      <c r="H214" s="3">
        <f t="shared" ca="1" si="55"/>
        <v>45628</v>
      </c>
      <c r="I214" s="4">
        <f t="shared" ca="1" si="51"/>
        <v>20080</v>
      </c>
      <c r="J214" s="5">
        <f t="shared" ca="1" si="56"/>
        <v>55.013698630136986</v>
      </c>
      <c r="K214" s="5">
        <f t="shared" ca="1" si="57"/>
        <v>55</v>
      </c>
      <c r="L214" s="5">
        <f t="shared" ca="1" si="52"/>
        <v>56</v>
      </c>
      <c r="M214" s="6" t="str">
        <f ca="1">VLOOKUP(L214, 기준!$A$1:$C$15,3)</f>
        <v>50대</v>
      </c>
      <c r="N214" s="1" t="str">
        <f t="shared" si="58"/>
        <v>1</v>
      </c>
      <c r="O214" s="13">
        <v>20060823</v>
      </c>
      <c r="P214" s="1" t="str">
        <f t="shared" si="59"/>
        <v>2006</v>
      </c>
      <c r="Q214" s="1" t="str">
        <f t="shared" si="60"/>
        <v>08</v>
      </c>
      <c r="R214" s="1" t="str">
        <f t="shared" si="61"/>
        <v>23</v>
      </c>
      <c r="S214" s="3">
        <f t="shared" si="62"/>
        <v>38952</v>
      </c>
      <c r="T214" s="1">
        <f t="shared" ca="1" si="63"/>
        <v>6676</v>
      </c>
    </row>
    <row r="215" spans="1:20" x14ac:dyDescent="0.4">
      <c r="A215" s="1" t="s">
        <v>232</v>
      </c>
      <c r="B215" s="1" t="s">
        <v>441</v>
      </c>
      <c r="C215" s="1" t="str">
        <f t="shared" si="53"/>
        <v>900111</v>
      </c>
      <c r="D215" s="1" t="str">
        <f t="shared" si="54"/>
        <v>90</v>
      </c>
      <c r="E215" s="1" t="str">
        <f t="shared" si="48"/>
        <v>01</v>
      </c>
      <c r="F215" s="1" t="str">
        <f t="shared" si="49"/>
        <v>11</v>
      </c>
      <c r="G215" s="3">
        <f t="shared" si="50"/>
        <v>32884</v>
      </c>
      <c r="H215" s="3">
        <f t="shared" ca="1" si="55"/>
        <v>45628</v>
      </c>
      <c r="I215" s="4">
        <f t="shared" ca="1" si="51"/>
        <v>12744</v>
      </c>
      <c r="J215" s="5">
        <f t="shared" ca="1" si="56"/>
        <v>34.915068493150685</v>
      </c>
      <c r="K215" s="5">
        <f t="shared" ca="1" si="57"/>
        <v>34</v>
      </c>
      <c r="L215" s="5">
        <f t="shared" ca="1" si="52"/>
        <v>35</v>
      </c>
      <c r="M215" s="6" t="str">
        <f ca="1">VLOOKUP(L215, 기준!$A$1:$C$15,3)</f>
        <v>30대</v>
      </c>
      <c r="N215" s="1" t="str">
        <f t="shared" si="58"/>
        <v>1</v>
      </c>
      <c r="O215" s="13">
        <v>20060823</v>
      </c>
      <c r="P215" s="1" t="str">
        <f t="shared" si="59"/>
        <v>2006</v>
      </c>
      <c r="Q215" s="1" t="str">
        <f t="shared" si="60"/>
        <v>08</v>
      </c>
      <c r="R215" s="1" t="str">
        <f t="shared" si="61"/>
        <v>23</v>
      </c>
      <c r="S215" s="3">
        <f t="shared" si="62"/>
        <v>38952</v>
      </c>
      <c r="T215" s="1">
        <f t="shared" ca="1" si="63"/>
        <v>6676</v>
      </c>
    </row>
    <row r="216" spans="1:20" x14ac:dyDescent="0.4">
      <c r="A216" s="1" t="s">
        <v>233</v>
      </c>
      <c r="B216" s="1" t="s">
        <v>435</v>
      </c>
      <c r="C216" s="1" t="str">
        <f t="shared" si="53"/>
        <v>911111</v>
      </c>
      <c r="D216" s="1" t="str">
        <f t="shared" si="54"/>
        <v>91</v>
      </c>
      <c r="E216" s="1" t="str">
        <f t="shared" si="48"/>
        <v>11</v>
      </c>
      <c r="F216" s="1" t="str">
        <f t="shared" si="49"/>
        <v>11</v>
      </c>
      <c r="G216" s="3">
        <f t="shared" si="50"/>
        <v>33553</v>
      </c>
      <c r="H216" s="3">
        <f t="shared" ca="1" si="55"/>
        <v>45628</v>
      </c>
      <c r="I216" s="4">
        <f t="shared" ca="1" si="51"/>
        <v>12075</v>
      </c>
      <c r="J216" s="5">
        <f t="shared" ca="1" si="56"/>
        <v>33.082191780821915</v>
      </c>
      <c r="K216" s="5">
        <f t="shared" ca="1" si="57"/>
        <v>33</v>
      </c>
      <c r="L216" s="5">
        <f t="shared" ca="1" si="52"/>
        <v>34</v>
      </c>
      <c r="M216" s="6" t="str">
        <f ca="1">VLOOKUP(L216, 기준!$A$1:$C$15,3)</f>
        <v>30대</v>
      </c>
      <c r="N216" s="1" t="str">
        <f t="shared" si="58"/>
        <v>1</v>
      </c>
      <c r="O216" s="13">
        <v>20060823</v>
      </c>
      <c r="P216" s="1" t="str">
        <f t="shared" si="59"/>
        <v>2006</v>
      </c>
      <c r="Q216" s="1" t="str">
        <f t="shared" si="60"/>
        <v>08</v>
      </c>
      <c r="R216" s="1" t="str">
        <f t="shared" si="61"/>
        <v>23</v>
      </c>
      <c r="S216" s="3">
        <f t="shared" si="62"/>
        <v>38952</v>
      </c>
      <c r="T216" s="1">
        <f t="shared" ca="1" si="63"/>
        <v>6676</v>
      </c>
    </row>
    <row r="217" spans="1:20" x14ac:dyDescent="0.4">
      <c r="A217" s="1" t="s">
        <v>234</v>
      </c>
      <c r="B217" s="1" t="s">
        <v>442</v>
      </c>
      <c r="C217" s="1" t="str">
        <f t="shared" si="53"/>
        <v>940101</v>
      </c>
      <c r="D217" s="1" t="str">
        <f t="shared" si="54"/>
        <v>94</v>
      </c>
      <c r="E217" s="1" t="str">
        <f t="shared" ref="E217:E280" si="64">MID(C217, 3,2)</f>
        <v>01</v>
      </c>
      <c r="F217" s="1" t="str">
        <f t="shared" ref="F217:F280" si="65">MID(C217,5,2)</f>
        <v>01</v>
      </c>
      <c r="G217" s="3">
        <f t="shared" ref="G217:G280" si="66">DATE(D217, E217, F217)</f>
        <v>34335</v>
      </c>
      <c r="H217" s="3">
        <f t="shared" ca="1" si="55"/>
        <v>45628</v>
      </c>
      <c r="I217" s="4">
        <f t="shared" ca="1" si="51"/>
        <v>11293</v>
      </c>
      <c r="J217" s="5">
        <f t="shared" ca="1" si="56"/>
        <v>30.93972602739726</v>
      </c>
      <c r="K217" s="5">
        <f t="shared" ca="1" si="57"/>
        <v>30</v>
      </c>
      <c r="L217" s="5">
        <f t="shared" ca="1" si="52"/>
        <v>31</v>
      </c>
      <c r="M217" s="6" t="str">
        <f ca="1">VLOOKUP(L217, 기준!$A$1:$C$15,3)</f>
        <v>30대</v>
      </c>
      <c r="N217" s="1" t="str">
        <f t="shared" si="58"/>
        <v>1</v>
      </c>
      <c r="O217" s="13">
        <v>20060823</v>
      </c>
      <c r="P217" s="1" t="str">
        <f t="shared" si="59"/>
        <v>2006</v>
      </c>
      <c r="Q217" s="1" t="str">
        <f t="shared" si="60"/>
        <v>08</v>
      </c>
      <c r="R217" s="1" t="str">
        <f t="shared" si="61"/>
        <v>23</v>
      </c>
      <c r="S217" s="3">
        <f t="shared" si="62"/>
        <v>38952</v>
      </c>
      <c r="T217" s="1">
        <f t="shared" ca="1" si="63"/>
        <v>6676</v>
      </c>
    </row>
    <row r="218" spans="1:20" x14ac:dyDescent="0.4">
      <c r="A218" s="1" t="s">
        <v>235</v>
      </c>
      <c r="B218" s="2" t="s">
        <v>436</v>
      </c>
      <c r="C218" s="1" t="str">
        <f t="shared" si="53"/>
        <v>191211</v>
      </c>
      <c r="D218" s="1" t="str">
        <f t="shared" si="54"/>
        <v>19</v>
      </c>
      <c r="E218" s="1" t="str">
        <f t="shared" si="64"/>
        <v>12</v>
      </c>
      <c r="F218" s="1" t="str">
        <f t="shared" si="65"/>
        <v>11</v>
      </c>
      <c r="G218" s="3">
        <f t="shared" si="66"/>
        <v>7285</v>
      </c>
      <c r="H218" s="3">
        <f t="shared" ca="1" si="55"/>
        <v>45628</v>
      </c>
      <c r="I218" s="4">
        <f t="shared" ca="1" si="51"/>
        <v>38343</v>
      </c>
      <c r="J218" s="5">
        <f t="shared" ca="1" si="56"/>
        <v>105.04931506849314</v>
      </c>
      <c r="K218" s="5">
        <f t="shared" ca="1" si="57"/>
        <v>105</v>
      </c>
      <c r="L218" s="5">
        <f t="shared" ca="1" si="52"/>
        <v>106</v>
      </c>
      <c r="M218" s="6" t="str">
        <f ca="1">VLOOKUP(L218, 기준!$A$1:$C$15,3)</f>
        <v>100대</v>
      </c>
      <c r="N218" s="1" t="str">
        <f t="shared" si="58"/>
        <v>1</v>
      </c>
      <c r="O218" s="13">
        <v>20060913</v>
      </c>
      <c r="P218" s="1" t="str">
        <f t="shared" si="59"/>
        <v>2006</v>
      </c>
      <c r="Q218" s="1" t="str">
        <f t="shared" si="60"/>
        <v>09</v>
      </c>
      <c r="R218" s="1" t="str">
        <f t="shared" si="61"/>
        <v>13</v>
      </c>
      <c r="S218" s="3">
        <f t="shared" si="62"/>
        <v>38973</v>
      </c>
      <c r="T218" s="1">
        <f t="shared" ca="1" si="63"/>
        <v>6655</v>
      </c>
    </row>
    <row r="219" spans="1:20" x14ac:dyDescent="0.4">
      <c r="A219" s="1" t="s">
        <v>236</v>
      </c>
      <c r="B219" s="1" t="s">
        <v>12</v>
      </c>
      <c r="C219" s="1" t="str">
        <f t="shared" si="53"/>
        <v>910101</v>
      </c>
      <c r="D219" s="1" t="str">
        <f t="shared" si="54"/>
        <v>91</v>
      </c>
      <c r="E219" s="1" t="str">
        <f t="shared" si="64"/>
        <v>01</v>
      </c>
      <c r="F219" s="1" t="str">
        <f t="shared" si="65"/>
        <v>01</v>
      </c>
      <c r="G219" s="3">
        <f t="shared" si="66"/>
        <v>33239</v>
      </c>
      <c r="H219" s="3">
        <f t="shared" ca="1" si="55"/>
        <v>45628</v>
      </c>
      <c r="I219" s="4">
        <f t="shared" ca="1" si="51"/>
        <v>12389</v>
      </c>
      <c r="J219" s="5">
        <f t="shared" ca="1" si="56"/>
        <v>33.942465753424656</v>
      </c>
      <c r="K219" s="5">
        <f t="shared" ca="1" si="57"/>
        <v>33</v>
      </c>
      <c r="L219" s="5">
        <f t="shared" ca="1" si="52"/>
        <v>34</v>
      </c>
      <c r="M219" s="6" t="str">
        <f ca="1">VLOOKUP(L219, 기준!$A$1:$C$15,3)</f>
        <v>30대</v>
      </c>
      <c r="N219" s="1" t="str">
        <f t="shared" si="58"/>
        <v>1</v>
      </c>
      <c r="O219" s="13">
        <v>20060913</v>
      </c>
      <c r="P219" s="1" t="str">
        <f t="shared" si="59"/>
        <v>2006</v>
      </c>
      <c r="Q219" s="1" t="str">
        <f t="shared" si="60"/>
        <v>09</v>
      </c>
      <c r="R219" s="1" t="str">
        <f t="shared" si="61"/>
        <v>13</v>
      </c>
      <c r="S219" s="3">
        <f t="shared" si="62"/>
        <v>38973</v>
      </c>
      <c r="T219" s="1">
        <f t="shared" ca="1" si="63"/>
        <v>6655</v>
      </c>
    </row>
    <row r="220" spans="1:20" x14ac:dyDescent="0.4">
      <c r="A220" s="1" t="s">
        <v>237</v>
      </c>
      <c r="B220" s="2" t="s">
        <v>447</v>
      </c>
      <c r="C220" s="1" t="str">
        <f t="shared" si="53"/>
        <v>691211</v>
      </c>
      <c r="D220" s="1" t="str">
        <f t="shared" si="54"/>
        <v>69</v>
      </c>
      <c r="E220" s="1" t="str">
        <f t="shared" si="64"/>
        <v>12</v>
      </c>
      <c r="F220" s="1" t="str">
        <f t="shared" si="65"/>
        <v>11</v>
      </c>
      <c r="G220" s="3">
        <f t="shared" si="66"/>
        <v>25548</v>
      </c>
      <c r="H220" s="3">
        <f t="shared" ca="1" si="55"/>
        <v>45628</v>
      </c>
      <c r="I220" s="4">
        <f t="shared" ca="1" si="51"/>
        <v>20080</v>
      </c>
      <c r="J220" s="5">
        <f t="shared" ca="1" si="56"/>
        <v>55.013698630136986</v>
      </c>
      <c r="K220" s="5">
        <f t="shared" ca="1" si="57"/>
        <v>55</v>
      </c>
      <c r="L220" s="5">
        <f t="shared" ca="1" si="52"/>
        <v>56</v>
      </c>
      <c r="M220" s="6" t="str">
        <f ca="1">VLOOKUP(L220, 기준!$A$1:$C$15,3)</f>
        <v>50대</v>
      </c>
      <c r="N220" s="1" t="str">
        <f t="shared" si="58"/>
        <v>1</v>
      </c>
      <c r="O220" s="13">
        <v>20060913</v>
      </c>
      <c r="P220" s="1" t="str">
        <f t="shared" si="59"/>
        <v>2006</v>
      </c>
      <c r="Q220" s="1" t="str">
        <f t="shared" si="60"/>
        <v>09</v>
      </c>
      <c r="R220" s="1" t="str">
        <f t="shared" si="61"/>
        <v>13</v>
      </c>
      <c r="S220" s="3">
        <f t="shared" si="62"/>
        <v>38973</v>
      </c>
      <c r="T220" s="1">
        <f t="shared" ca="1" si="63"/>
        <v>6655</v>
      </c>
    </row>
    <row r="221" spans="1:20" x14ac:dyDescent="0.4">
      <c r="A221" s="1" t="s">
        <v>238</v>
      </c>
      <c r="B221" s="1" t="s">
        <v>461</v>
      </c>
      <c r="C221" s="1" t="str">
        <f t="shared" si="53"/>
        <v>900111</v>
      </c>
      <c r="D221" s="1" t="str">
        <f t="shared" si="54"/>
        <v>90</v>
      </c>
      <c r="E221" s="1" t="str">
        <f t="shared" si="64"/>
        <v>01</v>
      </c>
      <c r="F221" s="1" t="str">
        <f t="shared" si="65"/>
        <v>11</v>
      </c>
      <c r="G221" s="3">
        <f t="shared" si="66"/>
        <v>32884</v>
      </c>
      <c r="H221" s="3">
        <f t="shared" ca="1" si="55"/>
        <v>45628</v>
      </c>
      <c r="I221" s="4">
        <f t="shared" ref="I221:I284" ca="1" si="67">H221-G221</f>
        <v>12744</v>
      </c>
      <c r="J221" s="5">
        <f t="shared" ca="1" si="56"/>
        <v>34.915068493150685</v>
      </c>
      <c r="K221" s="5">
        <f t="shared" ca="1" si="57"/>
        <v>34</v>
      </c>
      <c r="L221" s="5">
        <f t="shared" ref="L221:L284" ca="1" si="68">ROUNDUP(J221, 0)</f>
        <v>35</v>
      </c>
      <c r="M221" s="6" t="str">
        <f ca="1">VLOOKUP(L221, 기준!$A$1:$C$15,3)</f>
        <v>30대</v>
      </c>
      <c r="N221" s="1" t="str">
        <f t="shared" si="58"/>
        <v>1</v>
      </c>
      <c r="O221" s="13">
        <v>20060913</v>
      </c>
      <c r="P221" s="1" t="str">
        <f t="shared" si="59"/>
        <v>2006</v>
      </c>
      <c r="Q221" s="1" t="str">
        <f t="shared" si="60"/>
        <v>09</v>
      </c>
      <c r="R221" s="1" t="str">
        <f t="shared" si="61"/>
        <v>13</v>
      </c>
      <c r="S221" s="3">
        <f t="shared" si="62"/>
        <v>38973</v>
      </c>
      <c r="T221" s="1">
        <f t="shared" ca="1" si="63"/>
        <v>6655</v>
      </c>
    </row>
    <row r="222" spans="1:20" x14ac:dyDescent="0.4">
      <c r="A222" s="1" t="s">
        <v>239</v>
      </c>
      <c r="B222" s="1" t="s">
        <v>462</v>
      </c>
      <c r="C222" s="1" t="str">
        <f t="shared" si="53"/>
        <v>911111</v>
      </c>
      <c r="D222" s="1" t="str">
        <f t="shared" si="54"/>
        <v>91</v>
      </c>
      <c r="E222" s="1" t="str">
        <f t="shared" si="64"/>
        <v>11</v>
      </c>
      <c r="F222" s="1" t="str">
        <f t="shared" si="65"/>
        <v>11</v>
      </c>
      <c r="G222" s="3">
        <f t="shared" si="66"/>
        <v>33553</v>
      </c>
      <c r="H222" s="3">
        <f t="shared" ca="1" si="55"/>
        <v>45628</v>
      </c>
      <c r="I222" s="4">
        <f t="shared" ca="1" si="67"/>
        <v>12075</v>
      </c>
      <c r="J222" s="5">
        <f t="shared" ca="1" si="56"/>
        <v>33.082191780821915</v>
      </c>
      <c r="K222" s="5">
        <f t="shared" ca="1" si="57"/>
        <v>33</v>
      </c>
      <c r="L222" s="5">
        <f t="shared" ca="1" si="68"/>
        <v>34</v>
      </c>
      <c r="M222" s="6" t="str">
        <f ca="1">VLOOKUP(L222, 기준!$A$1:$C$15,3)</f>
        <v>30대</v>
      </c>
      <c r="N222" s="1" t="str">
        <f t="shared" si="58"/>
        <v>1</v>
      </c>
      <c r="O222" s="13">
        <v>20060913</v>
      </c>
      <c r="P222" s="1" t="str">
        <f t="shared" si="59"/>
        <v>2006</v>
      </c>
      <c r="Q222" s="1" t="str">
        <f t="shared" si="60"/>
        <v>09</v>
      </c>
      <c r="R222" s="1" t="str">
        <f t="shared" si="61"/>
        <v>13</v>
      </c>
      <c r="S222" s="3">
        <f t="shared" si="62"/>
        <v>38973</v>
      </c>
      <c r="T222" s="1">
        <f t="shared" ca="1" si="63"/>
        <v>6655</v>
      </c>
    </row>
    <row r="223" spans="1:20" x14ac:dyDescent="0.4">
      <c r="A223" s="1" t="s">
        <v>240</v>
      </c>
      <c r="B223" s="1" t="s">
        <v>440</v>
      </c>
      <c r="C223" s="1" t="str">
        <f t="shared" si="53"/>
        <v>940101</v>
      </c>
      <c r="D223" s="1" t="str">
        <f t="shared" si="54"/>
        <v>94</v>
      </c>
      <c r="E223" s="1" t="str">
        <f t="shared" si="64"/>
        <v>01</v>
      </c>
      <c r="F223" s="1" t="str">
        <f t="shared" si="65"/>
        <v>01</v>
      </c>
      <c r="G223" s="3">
        <f t="shared" si="66"/>
        <v>34335</v>
      </c>
      <c r="H223" s="3">
        <f t="shared" ca="1" si="55"/>
        <v>45628</v>
      </c>
      <c r="I223" s="4">
        <f t="shared" ca="1" si="67"/>
        <v>11293</v>
      </c>
      <c r="J223" s="5">
        <f t="shared" ca="1" si="56"/>
        <v>30.93972602739726</v>
      </c>
      <c r="K223" s="5">
        <f t="shared" ca="1" si="57"/>
        <v>30</v>
      </c>
      <c r="L223" s="5">
        <f t="shared" ca="1" si="68"/>
        <v>31</v>
      </c>
      <c r="M223" s="6" t="str">
        <f ca="1">VLOOKUP(L223, 기준!$A$1:$C$15,3)</f>
        <v>30대</v>
      </c>
      <c r="N223" s="1" t="str">
        <f t="shared" si="58"/>
        <v>1</v>
      </c>
      <c r="O223" s="13">
        <v>20060913</v>
      </c>
      <c r="P223" s="1" t="str">
        <f t="shared" si="59"/>
        <v>2006</v>
      </c>
      <c r="Q223" s="1" t="str">
        <f t="shared" si="60"/>
        <v>09</v>
      </c>
      <c r="R223" s="1" t="str">
        <f t="shared" si="61"/>
        <v>13</v>
      </c>
      <c r="S223" s="3">
        <f t="shared" si="62"/>
        <v>38973</v>
      </c>
      <c r="T223" s="1">
        <f t="shared" ca="1" si="63"/>
        <v>6655</v>
      </c>
    </row>
    <row r="224" spans="1:20" x14ac:dyDescent="0.4">
      <c r="A224" s="1" t="s">
        <v>241</v>
      </c>
      <c r="B224" s="2" t="s">
        <v>434</v>
      </c>
      <c r="C224" s="1" t="str">
        <f t="shared" si="53"/>
        <v>191211</v>
      </c>
      <c r="D224" s="1" t="str">
        <f t="shared" si="54"/>
        <v>19</v>
      </c>
      <c r="E224" s="1" t="str">
        <f t="shared" si="64"/>
        <v>12</v>
      </c>
      <c r="F224" s="1" t="str">
        <f t="shared" si="65"/>
        <v>11</v>
      </c>
      <c r="G224" s="3">
        <f t="shared" si="66"/>
        <v>7285</v>
      </c>
      <c r="H224" s="3">
        <f t="shared" ca="1" si="55"/>
        <v>45628</v>
      </c>
      <c r="I224" s="4">
        <f t="shared" ca="1" si="67"/>
        <v>38343</v>
      </c>
      <c r="J224" s="5">
        <f t="shared" ca="1" si="56"/>
        <v>105.04931506849314</v>
      </c>
      <c r="K224" s="5">
        <f t="shared" ca="1" si="57"/>
        <v>105</v>
      </c>
      <c r="L224" s="5">
        <f t="shared" ca="1" si="68"/>
        <v>106</v>
      </c>
      <c r="M224" s="6" t="str">
        <f ca="1">VLOOKUP(L224, 기준!$A$1:$C$15,3)</f>
        <v>100대</v>
      </c>
      <c r="N224" s="1" t="str">
        <f t="shared" si="58"/>
        <v>1</v>
      </c>
      <c r="O224" s="13">
        <v>20060913</v>
      </c>
      <c r="P224" s="1" t="str">
        <f t="shared" si="59"/>
        <v>2006</v>
      </c>
      <c r="Q224" s="1" t="str">
        <f t="shared" si="60"/>
        <v>09</v>
      </c>
      <c r="R224" s="1" t="str">
        <f t="shared" si="61"/>
        <v>13</v>
      </c>
      <c r="S224" s="3">
        <f t="shared" si="62"/>
        <v>38973</v>
      </c>
      <c r="T224" s="1">
        <f t="shared" ca="1" si="63"/>
        <v>6655</v>
      </c>
    </row>
    <row r="225" spans="1:20" x14ac:dyDescent="0.4">
      <c r="A225" s="1" t="s">
        <v>242</v>
      </c>
      <c r="B225" s="1" t="s">
        <v>466</v>
      </c>
      <c r="C225" s="1" t="str">
        <f t="shared" si="53"/>
        <v>911111</v>
      </c>
      <c r="D225" s="1" t="str">
        <f t="shared" si="54"/>
        <v>91</v>
      </c>
      <c r="E225" s="1" t="str">
        <f t="shared" si="64"/>
        <v>11</v>
      </c>
      <c r="F225" s="1" t="str">
        <f t="shared" si="65"/>
        <v>11</v>
      </c>
      <c r="G225" s="3">
        <f t="shared" si="66"/>
        <v>33553</v>
      </c>
      <c r="H225" s="3">
        <f t="shared" ca="1" si="55"/>
        <v>45628</v>
      </c>
      <c r="I225" s="4">
        <f t="shared" ca="1" si="67"/>
        <v>12075</v>
      </c>
      <c r="J225" s="5">
        <f t="shared" ca="1" si="56"/>
        <v>33.082191780821915</v>
      </c>
      <c r="K225" s="5">
        <f t="shared" ca="1" si="57"/>
        <v>33</v>
      </c>
      <c r="L225" s="5">
        <f t="shared" ca="1" si="68"/>
        <v>34</v>
      </c>
      <c r="M225" s="6" t="str">
        <f ca="1">VLOOKUP(L225, 기준!$A$1:$C$15,3)</f>
        <v>30대</v>
      </c>
      <c r="N225" s="1" t="str">
        <f t="shared" si="58"/>
        <v>2</v>
      </c>
      <c r="O225" s="13">
        <v>20060913</v>
      </c>
      <c r="P225" s="1" t="str">
        <f t="shared" si="59"/>
        <v>2006</v>
      </c>
      <c r="Q225" s="1" t="str">
        <f t="shared" si="60"/>
        <v>09</v>
      </c>
      <c r="R225" s="1" t="str">
        <f t="shared" si="61"/>
        <v>13</v>
      </c>
      <c r="S225" s="3">
        <f t="shared" si="62"/>
        <v>38973</v>
      </c>
      <c r="T225" s="1">
        <f t="shared" ca="1" si="63"/>
        <v>6655</v>
      </c>
    </row>
    <row r="226" spans="1:20" x14ac:dyDescent="0.4">
      <c r="A226" s="1" t="s">
        <v>243</v>
      </c>
      <c r="B226" s="2" t="s">
        <v>447</v>
      </c>
      <c r="C226" s="1" t="str">
        <f t="shared" si="53"/>
        <v>691211</v>
      </c>
      <c r="D226" s="1" t="str">
        <f t="shared" si="54"/>
        <v>69</v>
      </c>
      <c r="E226" s="1" t="str">
        <f t="shared" si="64"/>
        <v>12</v>
      </c>
      <c r="F226" s="1" t="str">
        <f t="shared" si="65"/>
        <v>11</v>
      </c>
      <c r="G226" s="3">
        <f t="shared" si="66"/>
        <v>25548</v>
      </c>
      <c r="H226" s="3">
        <f t="shared" ca="1" si="55"/>
        <v>45628</v>
      </c>
      <c r="I226" s="4">
        <f t="shared" ca="1" si="67"/>
        <v>20080</v>
      </c>
      <c r="J226" s="5">
        <f t="shared" ca="1" si="56"/>
        <v>55.013698630136986</v>
      </c>
      <c r="K226" s="5">
        <f t="shared" ca="1" si="57"/>
        <v>55</v>
      </c>
      <c r="L226" s="5">
        <f t="shared" ca="1" si="68"/>
        <v>56</v>
      </c>
      <c r="M226" s="6" t="str">
        <f ca="1">VLOOKUP(L226, 기준!$A$1:$C$15,3)</f>
        <v>50대</v>
      </c>
      <c r="N226" s="1" t="str">
        <f t="shared" si="58"/>
        <v>1</v>
      </c>
      <c r="O226" s="13">
        <v>20060913</v>
      </c>
      <c r="P226" s="1" t="str">
        <f t="shared" si="59"/>
        <v>2006</v>
      </c>
      <c r="Q226" s="1" t="str">
        <f t="shared" si="60"/>
        <v>09</v>
      </c>
      <c r="R226" s="1" t="str">
        <f t="shared" si="61"/>
        <v>13</v>
      </c>
      <c r="S226" s="3">
        <f t="shared" si="62"/>
        <v>38973</v>
      </c>
      <c r="T226" s="1">
        <f t="shared" ca="1" si="63"/>
        <v>6655</v>
      </c>
    </row>
    <row r="227" spans="1:20" x14ac:dyDescent="0.4">
      <c r="A227" s="1" t="s">
        <v>244</v>
      </c>
      <c r="B227" s="1" t="s">
        <v>441</v>
      </c>
      <c r="C227" s="1" t="str">
        <f t="shared" si="53"/>
        <v>900111</v>
      </c>
      <c r="D227" s="1" t="str">
        <f t="shared" si="54"/>
        <v>90</v>
      </c>
      <c r="E227" s="1" t="str">
        <f t="shared" si="64"/>
        <v>01</v>
      </c>
      <c r="F227" s="1" t="str">
        <f t="shared" si="65"/>
        <v>11</v>
      </c>
      <c r="G227" s="3">
        <f t="shared" si="66"/>
        <v>32884</v>
      </c>
      <c r="H227" s="3">
        <f t="shared" ca="1" si="55"/>
        <v>45628</v>
      </c>
      <c r="I227" s="4">
        <f t="shared" ca="1" si="67"/>
        <v>12744</v>
      </c>
      <c r="J227" s="5">
        <f t="shared" ca="1" si="56"/>
        <v>34.915068493150685</v>
      </c>
      <c r="K227" s="5">
        <f t="shared" ca="1" si="57"/>
        <v>34</v>
      </c>
      <c r="L227" s="5">
        <f t="shared" ca="1" si="68"/>
        <v>35</v>
      </c>
      <c r="M227" s="6" t="str">
        <f ca="1">VLOOKUP(L227, 기준!$A$1:$C$15,3)</f>
        <v>30대</v>
      </c>
      <c r="N227" s="1" t="str">
        <f t="shared" si="58"/>
        <v>1</v>
      </c>
      <c r="O227" s="13">
        <v>20060913</v>
      </c>
      <c r="P227" s="1" t="str">
        <f t="shared" si="59"/>
        <v>2006</v>
      </c>
      <c r="Q227" s="1" t="str">
        <f t="shared" si="60"/>
        <v>09</v>
      </c>
      <c r="R227" s="1" t="str">
        <f t="shared" si="61"/>
        <v>13</v>
      </c>
      <c r="S227" s="3">
        <f t="shared" si="62"/>
        <v>38973</v>
      </c>
      <c r="T227" s="1">
        <f t="shared" ca="1" si="63"/>
        <v>6655</v>
      </c>
    </row>
    <row r="228" spans="1:20" x14ac:dyDescent="0.4">
      <c r="A228" s="1" t="s">
        <v>245</v>
      </c>
      <c r="B228" s="1" t="s">
        <v>435</v>
      </c>
      <c r="C228" s="1" t="str">
        <f t="shared" si="53"/>
        <v>911111</v>
      </c>
      <c r="D228" s="1" t="str">
        <f t="shared" si="54"/>
        <v>91</v>
      </c>
      <c r="E228" s="1" t="str">
        <f t="shared" si="64"/>
        <v>11</v>
      </c>
      <c r="F228" s="1" t="str">
        <f t="shared" si="65"/>
        <v>11</v>
      </c>
      <c r="G228" s="3">
        <f t="shared" si="66"/>
        <v>33553</v>
      </c>
      <c r="H228" s="3">
        <f t="shared" ca="1" si="55"/>
        <v>45628</v>
      </c>
      <c r="I228" s="4">
        <f t="shared" ca="1" si="67"/>
        <v>12075</v>
      </c>
      <c r="J228" s="5">
        <f t="shared" ca="1" si="56"/>
        <v>33.082191780821915</v>
      </c>
      <c r="K228" s="5">
        <f t="shared" ca="1" si="57"/>
        <v>33</v>
      </c>
      <c r="L228" s="5">
        <f t="shared" ca="1" si="68"/>
        <v>34</v>
      </c>
      <c r="M228" s="6" t="str">
        <f ca="1">VLOOKUP(L228, 기준!$A$1:$C$15,3)</f>
        <v>30대</v>
      </c>
      <c r="N228" s="1" t="str">
        <f t="shared" si="58"/>
        <v>1</v>
      </c>
      <c r="O228" s="13">
        <v>20060913</v>
      </c>
      <c r="P228" s="1" t="str">
        <f t="shared" si="59"/>
        <v>2006</v>
      </c>
      <c r="Q228" s="1" t="str">
        <f t="shared" si="60"/>
        <v>09</v>
      </c>
      <c r="R228" s="1" t="str">
        <f t="shared" si="61"/>
        <v>13</v>
      </c>
      <c r="S228" s="3">
        <f t="shared" si="62"/>
        <v>38973</v>
      </c>
      <c r="T228" s="1">
        <f t="shared" ca="1" si="63"/>
        <v>6655</v>
      </c>
    </row>
    <row r="229" spans="1:20" x14ac:dyDescent="0.4">
      <c r="A229" s="1" t="s">
        <v>246</v>
      </c>
      <c r="B229" s="1" t="s">
        <v>442</v>
      </c>
      <c r="C229" s="1" t="str">
        <f t="shared" si="53"/>
        <v>940101</v>
      </c>
      <c r="D229" s="1" t="str">
        <f t="shared" si="54"/>
        <v>94</v>
      </c>
      <c r="E229" s="1" t="str">
        <f t="shared" si="64"/>
        <v>01</v>
      </c>
      <c r="F229" s="1" t="str">
        <f t="shared" si="65"/>
        <v>01</v>
      </c>
      <c r="G229" s="3">
        <f t="shared" si="66"/>
        <v>34335</v>
      </c>
      <c r="H229" s="3">
        <f t="shared" ca="1" si="55"/>
        <v>45628</v>
      </c>
      <c r="I229" s="4">
        <f t="shared" ca="1" si="67"/>
        <v>11293</v>
      </c>
      <c r="J229" s="5">
        <f t="shared" ca="1" si="56"/>
        <v>30.93972602739726</v>
      </c>
      <c r="K229" s="5">
        <f t="shared" ca="1" si="57"/>
        <v>30</v>
      </c>
      <c r="L229" s="5">
        <f t="shared" ca="1" si="68"/>
        <v>31</v>
      </c>
      <c r="M229" s="6" t="str">
        <f ca="1">VLOOKUP(L229, 기준!$A$1:$C$15,3)</f>
        <v>30대</v>
      </c>
      <c r="N229" s="1" t="str">
        <f t="shared" si="58"/>
        <v>1</v>
      </c>
      <c r="O229" s="13">
        <v>20060913</v>
      </c>
      <c r="P229" s="1" t="str">
        <f t="shared" si="59"/>
        <v>2006</v>
      </c>
      <c r="Q229" s="1" t="str">
        <f t="shared" si="60"/>
        <v>09</v>
      </c>
      <c r="R229" s="1" t="str">
        <f t="shared" si="61"/>
        <v>13</v>
      </c>
      <c r="S229" s="3">
        <f t="shared" si="62"/>
        <v>38973</v>
      </c>
      <c r="T229" s="1">
        <f t="shared" ca="1" si="63"/>
        <v>6655</v>
      </c>
    </row>
    <row r="230" spans="1:20" x14ac:dyDescent="0.4">
      <c r="A230" s="1" t="s">
        <v>247</v>
      </c>
      <c r="B230" s="2" t="s">
        <v>434</v>
      </c>
      <c r="C230" s="1" t="str">
        <f t="shared" si="53"/>
        <v>191211</v>
      </c>
      <c r="D230" s="1" t="str">
        <f t="shared" si="54"/>
        <v>19</v>
      </c>
      <c r="E230" s="1" t="str">
        <f t="shared" si="64"/>
        <v>12</v>
      </c>
      <c r="F230" s="1" t="str">
        <f t="shared" si="65"/>
        <v>11</v>
      </c>
      <c r="G230" s="3">
        <f t="shared" si="66"/>
        <v>7285</v>
      </c>
      <c r="H230" s="3">
        <f t="shared" ca="1" si="55"/>
        <v>45628</v>
      </c>
      <c r="I230" s="4">
        <f t="shared" ca="1" si="67"/>
        <v>38343</v>
      </c>
      <c r="J230" s="5">
        <f t="shared" ca="1" si="56"/>
        <v>105.04931506849314</v>
      </c>
      <c r="K230" s="5">
        <f t="shared" ca="1" si="57"/>
        <v>105</v>
      </c>
      <c r="L230" s="5">
        <f t="shared" ca="1" si="68"/>
        <v>106</v>
      </c>
      <c r="M230" s="6" t="str">
        <f ca="1">VLOOKUP(L230, 기준!$A$1:$C$15,3)</f>
        <v>100대</v>
      </c>
      <c r="N230" s="1" t="str">
        <f t="shared" si="58"/>
        <v>1</v>
      </c>
      <c r="O230" s="13">
        <v>20060913</v>
      </c>
      <c r="P230" s="1" t="str">
        <f t="shared" si="59"/>
        <v>2006</v>
      </c>
      <c r="Q230" s="1" t="str">
        <f t="shared" si="60"/>
        <v>09</v>
      </c>
      <c r="R230" s="1" t="str">
        <f t="shared" si="61"/>
        <v>13</v>
      </c>
      <c r="S230" s="3">
        <f t="shared" si="62"/>
        <v>38973</v>
      </c>
      <c r="T230" s="1">
        <f t="shared" ca="1" si="63"/>
        <v>6655</v>
      </c>
    </row>
    <row r="231" spans="1:20" x14ac:dyDescent="0.4">
      <c r="A231" s="1" t="s">
        <v>248</v>
      </c>
      <c r="B231" s="1" t="s">
        <v>466</v>
      </c>
      <c r="C231" s="1" t="str">
        <f t="shared" si="53"/>
        <v>911111</v>
      </c>
      <c r="D231" s="1" t="str">
        <f t="shared" si="54"/>
        <v>91</v>
      </c>
      <c r="E231" s="1" t="str">
        <f t="shared" si="64"/>
        <v>11</v>
      </c>
      <c r="F231" s="1" t="str">
        <f t="shared" si="65"/>
        <v>11</v>
      </c>
      <c r="G231" s="3">
        <f t="shared" si="66"/>
        <v>33553</v>
      </c>
      <c r="H231" s="3">
        <f t="shared" ca="1" si="55"/>
        <v>45628</v>
      </c>
      <c r="I231" s="4">
        <f t="shared" ca="1" si="67"/>
        <v>12075</v>
      </c>
      <c r="J231" s="5">
        <f t="shared" ca="1" si="56"/>
        <v>33.082191780821915</v>
      </c>
      <c r="K231" s="5">
        <f t="shared" ca="1" si="57"/>
        <v>33</v>
      </c>
      <c r="L231" s="5">
        <f t="shared" ca="1" si="68"/>
        <v>34</v>
      </c>
      <c r="M231" s="6" t="str">
        <f ca="1">VLOOKUP(L231, 기준!$A$1:$C$15,3)</f>
        <v>30대</v>
      </c>
      <c r="N231" s="1" t="str">
        <f t="shared" si="58"/>
        <v>2</v>
      </c>
      <c r="O231" s="13">
        <v>20060913</v>
      </c>
      <c r="P231" s="1" t="str">
        <f t="shared" si="59"/>
        <v>2006</v>
      </c>
      <c r="Q231" s="1" t="str">
        <f t="shared" si="60"/>
        <v>09</v>
      </c>
      <c r="R231" s="1" t="str">
        <f t="shared" si="61"/>
        <v>13</v>
      </c>
      <c r="S231" s="3">
        <f t="shared" si="62"/>
        <v>38973</v>
      </c>
      <c r="T231" s="1">
        <f t="shared" ca="1" si="63"/>
        <v>6655</v>
      </c>
    </row>
    <row r="232" spans="1:20" x14ac:dyDescent="0.4">
      <c r="A232" s="1" t="s">
        <v>249</v>
      </c>
      <c r="B232" s="2" t="s">
        <v>447</v>
      </c>
      <c r="C232" s="1" t="str">
        <f t="shared" si="53"/>
        <v>691211</v>
      </c>
      <c r="D232" s="1" t="str">
        <f t="shared" si="54"/>
        <v>69</v>
      </c>
      <c r="E232" s="1" t="str">
        <f t="shared" si="64"/>
        <v>12</v>
      </c>
      <c r="F232" s="1" t="str">
        <f t="shared" si="65"/>
        <v>11</v>
      </c>
      <c r="G232" s="3">
        <f t="shared" si="66"/>
        <v>25548</v>
      </c>
      <c r="H232" s="3">
        <f t="shared" ca="1" si="55"/>
        <v>45628</v>
      </c>
      <c r="I232" s="4">
        <f t="shared" ca="1" si="67"/>
        <v>20080</v>
      </c>
      <c r="J232" s="5">
        <f t="shared" ca="1" si="56"/>
        <v>55.013698630136986</v>
      </c>
      <c r="K232" s="5">
        <f t="shared" ca="1" si="57"/>
        <v>55</v>
      </c>
      <c r="L232" s="5">
        <f t="shared" ca="1" si="68"/>
        <v>56</v>
      </c>
      <c r="M232" s="6" t="str">
        <f ca="1">VLOOKUP(L232, 기준!$A$1:$C$15,3)</f>
        <v>50대</v>
      </c>
      <c r="N232" s="1" t="str">
        <f t="shared" si="58"/>
        <v>1</v>
      </c>
      <c r="O232" s="13">
        <v>20060918</v>
      </c>
      <c r="P232" s="1" t="str">
        <f t="shared" si="59"/>
        <v>2006</v>
      </c>
      <c r="Q232" s="1" t="str">
        <f t="shared" si="60"/>
        <v>09</v>
      </c>
      <c r="R232" s="1" t="str">
        <f t="shared" si="61"/>
        <v>18</v>
      </c>
      <c r="S232" s="3">
        <f t="shared" si="62"/>
        <v>38978</v>
      </c>
      <c r="T232" s="1">
        <f t="shared" ca="1" si="63"/>
        <v>6650</v>
      </c>
    </row>
    <row r="233" spans="1:20" x14ac:dyDescent="0.4">
      <c r="A233" s="1" t="s">
        <v>250</v>
      </c>
      <c r="B233" s="1" t="s">
        <v>441</v>
      </c>
      <c r="C233" s="1" t="str">
        <f t="shared" si="53"/>
        <v>900111</v>
      </c>
      <c r="D233" s="1" t="str">
        <f t="shared" si="54"/>
        <v>90</v>
      </c>
      <c r="E233" s="1" t="str">
        <f t="shared" si="64"/>
        <v>01</v>
      </c>
      <c r="F233" s="1" t="str">
        <f t="shared" si="65"/>
        <v>11</v>
      </c>
      <c r="G233" s="3">
        <f t="shared" si="66"/>
        <v>32884</v>
      </c>
      <c r="H233" s="3">
        <f t="shared" ca="1" si="55"/>
        <v>45628</v>
      </c>
      <c r="I233" s="4">
        <f t="shared" ca="1" si="67"/>
        <v>12744</v>
      </c>
      <c r="J233" s="5">
        <f t="shared" ca="1" si="56"/>
        <v>34.915068493150685</v>
      </c>
      <c r="K233" s="5">
        <f t="shared" ca="1" si="57"/>
        <v>34</v>
      </c>
      <c r="L233" s="5">
        <f t="shared" ca="1" si="68"/>
        <v>35</v>
      </c>
      <c r="M233" s="6" t="str">
        <f ca="1">VLOOKUP(L233, 기준!$A$1:$C$15,3)</f>
        <v>30대</v>
      </c>
      <c r="N233" s="1" t="str">
        <f t="shared" si="58"/>
        <v>1</v>
      </c>
      <c r="O233" s="13">
        <v>20060918</v>
      </c>
      <c r="P233" s="1" t="str">
        <f t="shared" si="59"/>
        <v>2006</v>
      </c>
      <c r="Q233" s="1" t="str">
        <f t="shared" si="60"/>
        <v>09</v>
      </c>
      <c r="R233" s="1" t="str">
        <f t="shared" si="61"/>
        <v>18</v>
      </c>
      <c r="S233" s="3">
        <f t="shared" si="62"/>
        <v>38978</v>
      </c>
      <c r="T233" s="1">
        <f t="shared" ca="1" si="63"/>
        <v>6650</v>
      </c>
    </row>
    <row r="234" spans="1:20" x14ac:dyDescent="0.4">
      <c r="A234" s="1" t="s">
        <v>251</v>
      </c>
      <c r="B234" s="1" t="s">
        <v>435</v>
      </c>
      <c r="C234" s="1" t="str">
        <f t="shared" si="53"/>
        <v>911111</v>
      </c>
      <c r="D234" s="1" t="str">
        <f t="shared" si="54"/>
        <v>91</v>
      </c>
      <c r="E234" s="1" t="str">
        <f t="shared" si="64"/>
        <v>11</v>
      </c>
      <c r="F234" s="1" t="str">
        <f t="shared" si="65"/>
        <v>11</v>
      </c>
      <c r="G234" s="3">
        <f t="shared" si="66"/>
        <v>33553</v>
      </c>
      <c r="H234" s="3">
        <f t="shared" ca="1" si="55"/>
        <v>45628</v>
      </c>
      <c r="I234" s="4">
        <f t="shared" ca="1" si="67"/>
        <v>12075</v>
      </c>
      <c r="J234" s="5">
        <f t="shared" ca="1" si="56"/>
        <v>33.082191780821915</v>
      </c>
      <c r="K234" s="5">
        <f t="shared" ca="1" si="57"/>
        <v>33</v>
      </c>
      <c r="L234" s="5">
        <f t="shared" ca="1" si="68"/>
        <v>34</v>
      </c>
      <c r="M234" s="6" t="str">
        <f ca="1">VLOOKUP(L234, 기준!$A$1:$C$15,3)</f>
        <v>30대</v>
      </c>
      <c r="N234" s="1" t="str">
        <f t="shared" si="58"/>
        <v>1</v>
      </c>
      <c r="O234" s="13">
        <v>20060918</v>
      </c>
      <c r="P234" s="1" t="str">
        <f t="shared" si="59"/>
        <v>2006</v>
      </c>
      <c r="Q234" s="1" t="str">
        <f t="shared" si="60"/>
        <v>09</v>
      </c>
      <c r="R234" s="1" t="str">
        <f t="shared" si="61"/>
        <v>18</v>
      </c>
      <c r="S234" s="3">
        <f t="shared" si="62"/>
        <v>38978</v>
      </c>
      <c r="T234" s="1">
        <f t="shared" ca="1" si="63"/>
        <v>6650</v>
      </c>
    </row>
    <row r="235" spans="1:20" x14ac:dyDescent="0.4">
      <c r="A235" s="1" t="s">
        <v>252</v>
      </c>
      <c r="B235" s="1" t="s">
        <v>442</v>
      </c>
      <c r="C235" s="1" t="str">
        <f t="shared" si="53"/>
        <v>940101</v>
      </c>
      <c r="D235" s="1" t="str">
        <f t="shared" si="54"/>
        <v>94</v>
      </c>
      <c r="E235" s="1" t="str">
        <f t="shared" si="64"/>
        <v>01</v>
      </c>
      <c r="F235" s="1" t="str">
        <f t="shared" si="65"/>
        <v>01</v>
      </c>
      <c r="G235" s="3">
        <f t="shared" si="66"/>
        <v>34335</v>
      </c>
      <c r="H235" s="3">
        <f t="shared" ca="1" si="55"/>
        <v>45628</v>
      </c>
      <c r="I235" s="4">
        <f t="shared" ca="1" si="67"/>
        <v>11293</v>
      </c>
      <c r="J235" s="5">
        <f t="shared" ca="1" si="56"/>
        <v>30.93972602739726</v>
      </c>
      <c r="K235" s="5">
        <f t="shared" ca="1" si="57"/>
        <v>30</v>
      </c>
      <c r="L235" s="5">
        <f t="shared" ca="1" si="68"/>
        <v>31</v>
      </c>
      <c r="M235" s="6" t="str">
        <f ca="1">VLOOKUP(L235, 기준!$A$1:$C$15,3)</f>
        <v>30대</v>
      </c>
      <c r="N235" s="1" t="str">
        <f t="shared" si="58"/>
        <v>1</v>
      </c>
      <c r="O235" s="13">
        <v>20060918</v>
      </c>
      <c r="P235" s="1" t="str">
        <f t="shared" si="59"/>
        <v>2006</v>
      </c>
      <c r="Q235" s="1" t="str">
        <f t="shared" si="60"/>
        <v>09</v>
      </c>
      <c r="R235" s="1" t="str">
        <f t="shared" si="61"/>
        <v>18</v>
      </c>
      <c r="S235" s="3">
        <f t="shared" si="62"/>
        <v>38978</v>
      </c>
      <c r="T235" s="1">
        <f t="shared" ca="1" si="63"/>
        <v>6650</v>
      </c>
    </row>
    <row r="236" spans="1:20" x14ac:dyDescent="0.4">
      <c r="A236" s="1" t="s">
        <v>253</v>
      </c>
      <c r="B236" s="2" t="s">
        <v>436</v>
      </c>
      <c r="C236" s="1" t="str">
        <f t="shared" si="53"/>
        <v>191211</v>
      </c>
      <c r="D236" s="1" t="str">
        <f t="shared" si="54"/>
        <v>19</v>
      </c>
      <c r="E236" s="1" t="str">
        <f t="shared" si="64"/>
        <v>12</v>
      </c>
      <c r="F236" s="1" t="str">
        <f t="shared" si="65"/>
        <v>11</v>
      </c>
      <c r="G236" s="3">
        <f t="shared" si="66"/>
        <v>7285</v>
      </c>
      <c r="H236" s="3">
        <f t="shared" ca="1" si="55"/>
        <v>45628</v>
      </c>
      <c r="I236" s="4">
        <f t="shared" ca="1" si="67"/>
        <v>38343</v>
      </c>
      <c r="J236" s="5">
        <f t="shared" ca="1" si="56"/>
        <v>105.04931506849314</v>
      </c>
      <c r="K236" s="5">
        <f t="shared" ca="1" si="57"/>
        <v>105</v>
      </c>
      <c r="L236" s="5">
        <f t="shared" ca="1" si="68"/>
        <v>106</v>
      </c>
      <c r="M236" s="6" t="str">
        <f ca="1">VLOOKUP(L236, 기준!$A$1:$C$15,3)</f>
        <v>100대</v>
      </c>
      <c r="N236" s="1" t="str">
        <f t="shared" si="58"/>
        <v>1</v>
      </c>
      <c r="O236" s="13">
        <v>20060918</v>
      </c>
      <c r="P236" s="1" t="str">
        <f t="shared" si="59"/>
        <v>2006</v>
      </c>
      <c r="Q236" s="1" t="str">
        <f t="shared" si="60"/>
        <v>09</v>
      </c>
      <c r="R236" s="1" t="str">
        <f t="shared" si="61"/>
        <v>18</v>
      </c>
      <c r="S236" s="3">
        <f t="shared" si="62"/>
        <v>38978</v>
      </c>
      <c r="T236" s="1">
        <f t="shared" ca="1" si="63"/>
        <v>6650</v>
      </c>
    </row>
    <row r="237" spans="1:20" x14ac:dyDescent="0.4">
      <c r="A237" s="1" t="s">
        <v>254</v>
      </c>
      <c r="B237" s="1" t="s">
        <v>12</v>
      </c>
      <c r="C237" s="1" t="str">
        <f t="shared" si="53"/>
        <v>910101</v>
      </c>
      <c r="D237" s="1" t="str">
        <f t="shared" si="54"/>
        <v>91</v>
      </c>
      <c r="E237" s="1" t="str">
        <f t="shared" si="64"/>
        <v>01</v>
      </c>
      <c r="F237" s="1" t="str">
        <f t="shared" si="65"/>
        <v>01</v>
      </c>
      <c r="G237" s="3">
        <f t="shared" si="66"/>
        <v>33239</v>
      </c>
      <c r="H237" s="3">
        <f t="shared" ca="1" si="55"/>
        <v>45628</v>
      </c>
      <c r="I237" s="4">
        <f t="shared" ca="1" si="67"/>
        <v>12389</v>
      </c>
      <c r="J237" s="5">
        <f t="shared" ca="1" si="56"/>
        <v>33.942465753424656</v>
      </c>
      <c r="K237" s="5">
        <f t="shared" ca="1" si="57"/>
        <v>33</v>
      </c>
      <c r="L237" s="5">
        <f t="shared" ca="1" si="68"/>
        <v>34</v>
      </c>
      <c r="M237" s="6" t="str">
        <f ca="1">VLOOKUP(L237, 기준!$A$1:$C$15,3)</f>
        <v>30대</v>
      </c>
      <c r="N237" s="1" t="str">
        <f t="shared" si="58"/>
        <v>1</v>
      </c>
      <c r="O237" s="13">
        <v>20060918</v>
      </c>
      <c r="P237" s="1" t="str">
        <f t="shared" si="59"/>
        <v>2006</v>
      </c>
      <c r="Q237" s="1" t="str">
        <f t="shared" si="60"/>
        <v>09</v>
      </c>
      <c r="R237" s="1" t="str">
        <f t="shared" si="61"/>
        <v>18</v>
      </c>
      <c r="S237" s="3">
        <f t="shared" si="62"/>
        <v>38978</v>
      </c>
      <c r="T237" s="1">
        <f t="shared" ca="1" si="63"/>
        <v>6650</v>
      </c>
    </row>
    <row r="238" spans="1:20" x14ac:dyDescent="0.4">
      <c r="A238" s="1" t="s">
        <v>255</v>
      </c>
      <c r="B238" s="2" t="s">
        <v>447</v>
      </c>
      <c r="C238" s="1" t="str">
        <f t="shared" si="53"/>
        <v>691211</v>
      </c>
      <c r="D238" s="1" t="str">
        <f t="shared" si="54"/>
        <v>69</v>
      </c>
      <c r="E238" s="1" t="str">
        <f t="shared" si="64"/>
        <v>12</v>
      </c>
      <c r="F238" s="1" t="str">
        <f t="shared" si="65"/>
        <v>11</v>
      </c>
      <c r="G238" s="3">
        <f t="shared" si="66"/>
        <v>25548</v>
      </c>
      <c r="H238" s="3">
        <f t="shared" ca="1" si="55"/>
        <v>45628</v>
      </c>
      <c r="I238" s="4">
        <f t="shared" ca="1" si="67"/>
        <v>20080</v>
      </c>
      <c r="J238" s="5">
        <f t="shared" ca="1" si="56"/>
        <v>55.013698630136986</v>
      </c>
      <c r="K238" s="5">
        <f t="shared" ca="1" si="57"/>
        <v>55</v>
      </c>
      <c r="L238" s="5">
        <f t="shared" ca="1" si="68"/>
        <v>56</v>
      </c>
      <c r="M238" s="6" t="str">
        <f ca="1">VLOOKUP(L238, 기준!$A$1:$C$15,3)</f>
        <v>50대</v>
      </c>
      <c r="N238" s="1" t="str">
        <f t="shared" si="58"/>
        <v>1</v>
      </c>
      <c r="O238" s="13">
        <v>20060918</v>
      </c>
      <c r="P238" s="1" t="str">
        <f t="shared" si="59"/>
        <v>2006</v>
      </c>
      <c r="Q238" s="1" t="str">
        <f t="shared" si="60"/>
        <v>09</v>
      </c>
      <c r="R238" s="1" t="str">
        <f t="shared" si="61"/>
        <v>18</v>
      </c>
      <c r="S238" s="3">
        <f t="shared" si="62"/>
        <v>38978</v>
      </c>
      <c r="T238" s="1">
        <f t="shared" ca="1" si="63"/>
        <v>6650</v>
      </c>
    </row>
    <row r="239" spans="1:20" x14ac:dyDescent="0.4">
      <c r="A239" s="1" t="s">
        <v>256</v>
      </c>
      <c r="B239" s="1" t="s">
        <v>461</v>
      </c>
      <c r="C239" s="1" t="str">
        <f t="shared" si="53"/>
        <v>900111</v>
      </c>
      <c r="D239" s="1" t="str">
        <f t="shared" si="54"/>
        <v>90</v>
      </c>
      <c r="E239" s="1" t="str">
        <f t="shared" si="64"/>
        <v>01</v>
      </c>
      <c r="F239" s="1" t="str">
        <f t="shared" si="65"/>
        <v>11</v>
      </c>
      <c r="G239" s="3">
        <f t="shared" si="66"/>
        <v>32884</v>
      </c>
      <c r="H239" s="3">
        <f t="shared" ca="1" si="55"/>
        <v>45628</v>
      </c>
      <c r="I239" s="4">
        <f t="shared" ca="1" si="67"/>
        <v>12744</v>
      </c>
      <c r="J239" s="5">
        <f t="shared" ca="1" si="56"/>
        <v>34.915068493150685</v>
      </c>
      <c r="K239" s="5">
        <f t="shared" ca="1" si="57"/>
        <v>34</v>
      </c>
      <c r="L239" s="5">
        <f t="shared" ca="1" si="68"/>
        <v>35</v>
      </c>
      <c r="M239" s="6" t="str">
        <f ca="1">VLOOKUP(L239, 기준!$A$1:$C$15,3)</f>
        <v>30대</v>
      </c>
      <c r="N239" s="1" t="str">
        <f t="shared" si="58"/>
        <v>1</v>
      </c>
      <c r="O239" s="13">
        <v>20060918</v>
      </c>
      <c r="P239" s="1" t="str">
        <f t="shared" si="59"/>
        <v>2006</v>
      </c>
      <c r="Q239" s="1" t="str">
        <f t="shared" si="60"/>
        <v>09</v>
      </c>
      <c r="R239" s="1" t="str">
        <f t="shared" si="61"/>
        <v>18</v>
      </c>
      <c r="S239" s="3">
        <f t="shared" si="62"/>
        <v>38978</v>
      </c>
      <c r="T239" s="1">
        <f t="shared" ca="1" si="63"/>
        <v>6650</v>
      </c>
    </row>
    <row r="240" spans="1:20" x14ac:dyDescent="0.4">
      <c r="A240" s="1" t="s">
        <v>257</v>
      </c>
      <c r="B240" s="1" t="s">
        <v>462</v>
      </c>
      <c r="C240" s="1" t="str">
        <f t="shared" si="53"/>
        <v>911111</v>
      </c>
      <c r="D240" s="1" t="str">
        <f t="shared" si="54"/>
        <v>91</v>
      </c>
      <c r="E240" s="1" t="str">
        <f t="shared" si="64"/>
        <v>11</v>
      </c>
      <c r="F240" s="1" t="str">
        <f t="shared" si="65"/>
        <v>11</v>
      </c>
      <c r="G240" s="3">
        <f t="shared" si="66"/>
        <v>33553</v>
      </c>
      <c r="H240" s="3">
        <f t="shared" ca="1" si="55"/>
        <v>45628</v>
      </c>
      <c r="I240" s="4">
        <f t="shared" ca="1" si="67"/>
        <v>12075</v>
      </c>
      <c r="J240" s="5">
        <f t="shared" ca="1" si="56"/>
        <v>33.082191780821915</v>
      </c>
      <c r="K240" s="5">
        <f t="shared" ca="1" si="57"/>
        <v>33</v>
      </c>
      <c r="L240" s="5">
        <f t="shared" ca="1" si="68"/>
        <v>34</v>
      </c>
      <c r="M240" s="6" t="str">
        <f ca="1">VLOOKUP(L240, 기준!$A$1:$C$15,3)</f>
        <v>30대</v>
      </c>
      <c r="N240" s="1" t="str">
        <f t="shared" si="58"/>
        <v>1</v>
      </c>
      <c r="O240" s="13">
        <v>20060918</v>
      </c>
      <c r="P240" s="1" t="str">
        <f t="shared" si="59"/>
        <v>2006</v>
      </c>
      <c r="Q240" s="1" t="str">
        <f t="shared" si="60"/>
        <v>09</v>
      </c>
      <c r="R240" s="1" t="str">
        <f t="shared" si="61"/>
        <v>18</v>
      </c>
      <c r="S240" s="3">
        <f t="shared" si="62"/>
        <v>38978</v>
      </c>
      <c r="T240" s="1">
        <f t="shared" ca="1" si="63"/>
        <v>6650</v>
      </c>
    </row>
    <row r="241" spans="1:20" x14ac:dyDescent="0.4">
      <c r="A241" s="1" t="s">
        <v>258</v>
      </c>
      <c r="B241" s="1" t="s">
        <v>440</v>
      </c>
      <c r="C241" s="1" t="str">
        <f t="shared" si="53"/>
        <v>940101</v>
      </c>
      <c r="D241" s="1" t="str">
        <f t="shared" si="54"/>
        <v>94</v>
      </c>
      <c r="E241" s="1" t="str">
        <f t="shared" si="64"/>
        <v>01</v>
      </c>
      <c r="F241" s="1" t="str">
        <f t="shared" si="65"/>
        <v>01</v>
      </c>
      <c r="G241" s="3">
        <f t="shared" si="66"/>
        <v>34335</v>
      </c>
      <c r="H241" s="3">
        <f t="shared" ca="1" si="55"/>
        <v>45628</v>
      </c>
      <c r="I241" s="4">
        <f t="shared" ca="1" si="67"/>
        <v>11293</v>
      </c>
      <c r="J241" s="5">
        <f t="shared" ca="1" si="56"/>
        <v>30.93972602739726</v>
      </c>
      <c r="K241" s="5">
        <f t="shared" ca="1" si="57"/>
        <v>30</v>
      </c>
      <c r="L241" s="5">
        <f t="shared" ca="1" si="68"/>
        <v>31</v>
      </c>
      <c r="M241" s="6" t="str">
        <f ca="1">VLOOKUP(L241, 기준!$A$1:$C$15,3)</f>
        <v>30대</v>
      </c>
      <c r="N241" s="1" t="str">
        <f t="shared" si="58"/>
        <v>1</v>
      </c>
      <c r="O241" s="13">
        <v>20060918</v>
      </c>
      <c r="P241" s="1" t="str">
        <f t="shared" si="59"/>
        <v>2006</v>
      </c>
      <c r="Q241" s="1" t="str">
        <f t="shared" si="60"/>
        <v>09</v>
      </c>
      <c r="R241" s="1" t="str">
        <f t="shared" si="61"/>
        <v>18</v>
      </c>
      <c r="S241" s="3">
        <f t="shared" si="62"/>
        <v>38978</v>
      </c>
      <c r="T241" s="1">
        <f t="shared" ca="1" si="63"/>
        <v>6650</v>
      </c>
    </row>
    <row r="242" spans="1:20" x14ac:dyDescent="0.4">
      <c r="A242" s="1" t="s">
        <v>259</v>
      </c>
      <c r="B242" s="2" t="s">
        <v>434</v>
      </c>
      <c r="C242" s="1" t="str">
        <f t="shared" si="53"/>
        <v>191211</v>
      </c>
      <c r="D242" s="1" t="str">
        <f t="shared" si="54"/>
        <v>19</v>
      </c>
      <c r="E242" s="1" t="str">
        <f t="shared" si="64"/>
        <v>12</v>
      </c>
      <c r="F242" s="1" t="str">
        <f t="shared" si="65"/>
        <v>11</v>
      </c>
      <c r="G242" s="3">
        <f t="shared" si="66"/>
        <v>7285</v>
      </c>
      <c r="H242" s="3">
        <f t="shared" ca="1" si="55"/>
        <v>45628</v>
      </c>
      <c r="I242" s="4">
        <f t="shared" ca="1" si="67"/>
        <v>38343</v>
      </c>
      <c r="J242" s="5">
        <f t="shared" ca="1" si="56"/>
        <v>105.04931506849314</v>
      </c>
      <c r="K242" s="5">
        <f t="shared" ca="1" si="57"/>
        <v>105</v>
      </c>
      <c r="L242" s="5">
        <f t="shared" ca="1" si="68"/>
        <v>106</v>
      </c>
      <c r="M242" s="6" t="str">
        <f ca="1">VLOOKUP(L242, 기준!$A$1:$C$15,3)</f>
        <v>100대</v>
      </c>
      <c r="N242" s="1" t="str">
        <f t="shared" si="58"/>
        <v>1</v>
      </c>
      <c r="O242" s="13">
        <v>20060918</v>
      </c>
      <c r="P242" s="1" t="str">
        <f t="shared" si="59"/>
        <v>2006</v>
      </c>
      <c r="Q242" s="1" t="str">
        <f t="shared" si="60"/>
        <v>09</v>
      </c>
      <c r="R242" s="1" t="str">
        <f t="shared" si="61"/>
        <v>18</v>
      </c>
      <c r="S242" s="3">
        <f t="shared" si="62"/>
        <v>38978</v>
      </c>
      <c r="T242" s="1">
        <f t="shared" ca="1" si="63"/>
        <v>6650</v>
      </c>
    </row>
    <row r="243" spans="1:20" x14ac:dyDescent="0.4">
      <c r="A243" s="1" t="s">
        <v>260</v>
      </c>
      <c r="B243" s="1" t="s">
        <v>466</v>
      </c>
      <c r="C243" s="1" t="str">
        <f t="shared" si="53"/>
        <v>911111</v>
      </c>
      <c r="D243" s="1" t="str">
        <f t="shared" si="54"/>
        <v>91</v>
      </c>
      <c r="E243" s="1" t="str">
        <f t="shared" si="64"/>
        <v>11</v>
      </c>
      <c r="F243" s="1" t="str">
        <f t="shared" si="65"/>
        <v>11</v>
      </c>
      <c r="G243" s="3">
        <f t="shared" si="66"/>
        <v>33553</v>
      </c>
      <c r="H243" s="3">
        <f t="shared" ca="1" si="55"/>
        <v>45628</v>
      </c>
      <c r="I243" s="4">
        <f t="shared" ca="1" si="67"/>
        <v>12075</v>
      </c>
      <c r="J243" s="5">
        <f t="shared" ca="1" si="56"/>
        <v>33.082191780821915</v>
      </c>
      <c r="K243" s="5">
        <f t="shared" ca="1" si="57"/>
        <v>33</v>
      </c>
      <c r="L243" s="5">
        <f t="shared" ca="1" si="68"/>
        <v>34</v>
      </c>
      <c r="M243" s="6" t="str">
        <f ca="1">VLOOKUP(L243, 기준!$A$1:$C$15,3)</f>
        <v>30대</v>
      </c>
      <c r="N243" s="1" t="str">
        <f t="shared" si="58"/>
        <v>2</v>
      </c>
      <c r="O243" s="13">
        <v>20060918</v>
      </c>
      <c r="P243" s="1" t="str">
        <f t="shared" si="59"/>
        <v>2006</v>
      </c>
      <c r="Q243" s="1" t="str">
        <f t="shared" si="60"/>
        <v>09</v>
      </c>
      <c r="R243" s="1" t="str">
        <f t="shared" si="61"/>
        <v>18</v>
      </c>
      <c r="S243" s="3">
        <f t="shared" si="62"/>
        <v>38978</v>
      </c>
      <c r="T243" s="1">
        <f t="shared" ca="1" si="63"/>
        <v>6650</v>
      </c>
    </row>
    <row r="244" spans="1:20" x14ac:dyDescent="0.4">
      <c r="A244" s="1" t="s">
        <v>261</v>
      </c>
      <c r="B244" s="2" t="s">
        <v>447</v>
      </c>
      <c r="C244" s="1" t="str">
        <f t="shared" si="53"/>
        <v>691211</v>
      </c>
      <c r="D244" s="1" t="str">
        <f t="shared" si="54"/>
        <v>69</v>
      </c>
      <c r="E244" s="1" t="str">
        <f t="shared" si="64"/>
        <v>12</v>
      </c>
      <c r="F244" s="1" t="str">
        <f t="shared" si="65"/>
        <v>11</v>
      </c>
      <c r="G244" s="3">
        <f t="shared" si="66"/>
        <v>25548</v>
      </c>
      <c r="H244" s="3">
        <f t="shared" ca="1" si="55"/>
        <v>45628</v>
      </c>
      <c r="I244" s="4">
        <f t="shared" ca="1" si="67"/>
        <v>20080</v>
      </c>
      <c r="J244" s="5">
        <f t="shared" ca="1" si="56"/>
        <v>55.013698630136986</v>
      </c>
      <c r="K244" s="5">
        <f t="shared" ca="1" si="57"/>
        <v>55</v>
      </c>
      <c r="L244" s="5">
        <f t="shared" ca="1" si="68"/>
        <v>56</v>
      </c>
      <c r="M244" s="6" t="str">
        <f ca="1">VLOOKUP(L244, 기준!$A$1:$C$15,3)</f>
        <v>50대</v>
      </c>
      <c r="N244" s="1" t="str">
        <f t="shared" si="58"/>
        <v>1</v>
      </c>
      <c r="O244" s="13">
        <v>20060918</v>
      </c>
      <c r="P244" s="1" t="str">
        <f t="shared" si="59"/>
        <v>2006</v>
      </c>
      <c r="Q244" s="1" t="str">
        <f t="shared" si="60"/>
        <v>09</v>
      </c>
      <c r="R244" s="1" t="str">
        <f t="shared" si="61"/>
        <v>18</v>
      </c>
      <c r="S244" s="3">
        <f t="shared" si="62"/>
        <v>38978</v>
      </c>
      <c r="T244" s="1">
        <f t="shared" ca="1" si="63"/>
        <v>6650</v>
      </c>
    </row>
    <row r="245" spans="1:20" x14ac:dyDescent="0.4">
      <c r="A245" s="1" t="s">
        <v>262</v>
      </c>
      <c r="B245" s="1" t="s">
        <v>441</v>
      </c>
      <c r="C245" s="1" t="str">
        <f t="shared" si="53"/>
        <v>900111</v>
      </c>
      <c r="D245" s="1" t="str">
        <f t="shared" si="54"/>
        <v>90</v>
      </c>
      <c r="E245" s="1" t="str">
        <f t="shared" si="64"/>
        <v>01</v>
      </c>
      <c r="F245" s="1" t="str">
        <f t="shared" si="65"/>
        <v>11</v>
      </c>
      <c r="G245" s="3">
        <f t="shared" si="66"/>
        <v>32884</v>
      </c>
      <c r="H245" s="3">
        <f t="shared" ca="1" si="55"/>
        <v>45628</v>
      </c>
      <c r="I245" s="4">
        <f t="shared" ca="1" si="67"/>
        <v>12744</v>
      </c>
      <c r="J245" s="5">
        <f t="shared" ca="1" si="56"/>
        <v>34.915068493150685</v>
      </c>
      <c r="K245" s="5">
        <f t="shared" ca="1" si="57"/>
        <v>34</v>
      </c>
      <c r="L245" s="5">
        <f t="shared" ca="1" si="68"/>
        <v>35</v>
      </c>
      <c r="M245" s="6" t="str">
        <f ca="1">VLOOKUP(L245, 기준!$A$1:$C$15,3)</f>
        <v>30대</v>
      </c>
      <c r="N245" s="1" t="str">
        <f t="shared" si="58"/>
        <v>1</v>
      </c>
      <c r="O245" s="13">
        <v>20060918</v>
      </c>
      <c r="P245" s="1" t="str">
        <f t="shared" si="59"/>
        <v>2006</v>
      </c>
      <c r="Q245" s="1" t="str">
        <f t="shared" si="60"/>
        <v>09</v>
      </c>
      <c r="R245" s="1" t="str">
        <f t="shared" si="61"/>
        <v>18</v>
      </c>
      <c r="S245" s="3">
        <f t="shared" si="62"/>
        <v>38978</v>
      </c>
      <c r="T245" s="1">
        <f t="shared" ca="1" si="63"/>
        <v>6650</v>
      </c>
    </row>
    <row r="246" spans="1:20" x14ac:dyDescent="0.4">
      <c r="A246" s="1" t="s">
        <v>263</v>
      </c>
      <c r="B246" s="1" t="s">
        <v>435</v>
      </c>
      <c r="C246" s="1" t="str">
        <f t="shared" si="53"/>
        <v>911111</v>
      </c>
      <c r="D246" s="1" t="str">
        <f t="shared" si="54"/>
        <v>91</v>
      </c>
      <c r="E246" s="1" t="str">
        <f t="shared" si="64"/>
        <v>11</v>
      </c>
      <c r="F246" s="1" t="str">
        <f t="shared" si="65"/>
        <v>11</v>
      </c>
      <c r="G246" s="3">
        <f t="shared" si="66"/>
        <v>33553</v>
      </c>
      <c r="H246" s="3">
        <f t="shared" ca="1" si="55"/>
        <v>45628</v>
      </c>
      <c r="I246" s="4">
        <f t="shared" ca="1" si="67"/>
        <v>12075</v>
      </c>
      <c r="J246" s="5">
        <f t="shared" ca="1" si="56"/>
        <v>33.082191780821915</v>
      </c>
      <c r="K246" s="5">
        <f t="shared" ca="1" si="57"/>
        <v>33</v>
      </c>
      <c r="L246" s="5">
        <f t="shared" ca="1" si="68"/>
        <v>34</v>
      </c>
      <c r="M246" s="6" t="str">
        <f ca="1">VLOOKUP(L246, 기준!$A$1:$C$15,3)</f>
        <v>30대</v>
      </c>
      <c r="N246" s="1" t="str">
        <f t="shared" si="58"/>
        <v>1</v>
      </c>
      <c r="O246" s="13">
        <v>20060918</v>
      </c>
      <c r="P246" s="1" t="str">
        <f t="shared" si="59"/>
        <v>2006</v>
      </c>
      <c r="Q246" s="1" t="str">
        <f t="shared" si="60"/>
        <v>09</v>
      </c>
      <c r="R246" s="1" t="str">
        <f t="shared" si="61"/>
        <v>18</v>
      </c>
      <c r="S246" s="3">
        <f t="shared" si="62"/>
        <v>38978</v>
      </c>
      <c r="T246" s="1">
        <f t="shared" ca="1" si="63"/>
        <v>6650</v>
      </c>
    </row>
    <row r="247" spans="1:20" x14ac:dyDescent="0.4">
      <c r="A247" s="1" t="s">
        <v>264</v>
      </c>
      <c r="B247" s="1" t="s">
        <v>442</v>
      </c>
      <c r="C247" s="1" t="str">
        <f t="shared" si="53"/>
        <v>940101</v>
      </c>
      <c r="D247" s="1" t="str">
        <f t="shared" si="54"/>
        <v>94</v>
      </c>
      <c r="E247" s="1" t="str">
        <f t="shared" si="64"/>
        <v>01</v>
      </c>
      <c r="F247" s="1" t="str">
        <f t="shared" si="65"/>
        <v>01</v>
      </c>
      <c r="G247" s="3">
        <f t="shared" si="66"/>
        <v>34335</v>
      </c>
      <c r="H247" s="3">
        <f t="shared" ca="1" si="55"/>
        <v>45628</v>
      </c>
      <c r="I247" s="4">
        <f t="shared" ca="1" si="67"/>
        <v>11293</v>
      </c>
      <c r="J247" s="5">
        <f t="shared" ca="1" si="56"/>
        <v>30.93972602739726</v>
      </c>
      <c r="K247" s="5">
        <f t="shared" ca="1" si="57"/>
        <v>30</v>
      </c>
      <c r="L247" s="5">
        <f t="shared" ca="1" si="68"/>
        <v>31</v>
      </c>
      <c r="M247" s="6" t="str">
        <f ca="1">VLOOKUP(L247, 기준!$A$1:$C$15,3)</f>
        <v>30대</v>
      </c>
      <c r="N247" s="1" t="str">
        <f t="shared" si="58"/>
        <v>1</v>
      </c>
      <c r="O247" s="13">
        <v>20060918</v>
      </c>
      <c r="P247" s="1" t="str">
        <f t="shared" si="59"/>
        <v>2006</v>
      </c>
      <c r="Q247" s="1" t="str">
        <f t="shared" si="60"/>
        <v>09</v>
      </c>
      <c r="R247" s="1" t="str">
        <f t="shared" si="61"/>
        <v>18</v>
      </c>
      <c r="S247" s="3">
        <f t="shared" si="62"/>
        <v>38978</v>
      </c>
      <c r="T247" s="1">
        <f t="shared" ca="1" si="63"/>
        <v>6650</v>
      </c>
    </row>
    <row r="248" spans="1:20" x14ac:dyDescent="0.4">
      <c r="A248" s="1" t="s">
        <v>265</v>
      </c>
      <c r="B248" s="2" t="s">
        <v>434</v>
      </c>
      <c r="C248" s="1" t="str">
        <f t="shared" si="53"/>
        <v>191211</v>
      </c>
      <c r="D248" s="1" t="str">
        <f t="shared" si="54"/>
        <v>19</v>
      </c>
      <c r="E248" s="1" t="str">
        <f t="shared" si="64"/>
        <v>12</v>
      </c>
      <c r="F248" s="1" t="str">
        <f t="shared" si="65"/>
        <v>11</v>
      </c>
      <c r="G248" s="3">
        <f t="shared" si="66"/>
        <v>7285</v>
      </c>
      <c r="H248" s="3">
        <f t="shared" ca="1" si="55"/>
        <v>45628</v>
      </c>
      <c r="I248" s="4">
        <f t="shared" ca="1" si="67"/>
        <v>38343</v>
      </c>
      <c r="J248" s="5">
        <f t="shared" ca="1" si="56"/>
        <v>105.04931506849314</v>
      </c>
      <c r="K248" s="5">
        <f t="shared" ca="1" si="57"/>
        <v>105</v>
      </c>
      <c r="L248" s="5">
        <f t="shared" ca="1" si="68"/>
        <v>106</v>
      </c>
      <c r="M248" s="6" t="str">
        <f ca="1">VLOOKUP(L248, 기준!$A$1:$C$15,3)</f>
        <v>100대</v>
      </c>
      <c r="N248" s="1" t="str">
        <f t="shared" si="58"/>
        <v>1</v>
      </c>
      <c r="O248" s="13">
        <v>20060918</v>
      </c>
      <c r="P248" s="1" t="str">
        <f t="shared" si="59"/>
        <v>2006</v>
      </c>
      <c r="Q248" s="1" t="str">
        <f t="shared" si="60"/>
        <v>09</v>
      </c>
      <c r="R248" s="1" t="str">
        <f t="shared" si="61"/>
        <v>18</v>
      </c>
      <c r="S248" s="3">
        <f t="shared" si="62"/>
        <v>38978</v>
      </c>
      <c r="T248" s="1">
        <f t="shared" ca="1" si="63"/>
        <v>6650</v>
      </c>
    </row>
    <row r="249" spans="1:20" x14ac:dyDescent="0.4">
      <c r="A249" s="1" t="s">
        <v>266</v>
      </c>
      <c r="B249" s="1" t="s">
        <v>466</v>
      </c>
      <c r="C249" s="1" t="str">
        <f t="shared" si="53"/>
        <v>911111</v>
      </c>
      <c r="D249" s="1" t="str">
        <f t="shared" si="54"/>
        <v>91</v>
      </c>
      <c r="E249" s="1" t="str">
        <f t="shared" si="64"/>
        <v>11</v>
      </c>
      <c r="F249" s="1" t="str">
        <f t="shared" si="65"/>
        <v>11</v>
      </c>
      <c r="G249" s="3">
        <f t="shared" si="66"/>
        <v>33553</v>
      </c>
      <c r="H249" s="3">
        <f t="shared" ca="1" si="55"/>
        <v>45628</v>
      </c>
      <c r="I249" s="4">
        <f t="shared" ca="1" si="67"/>
        <v>12075</v>
      </c>
      <c r="J249" s="5">
        <f t="shared" ca="1" si="56"/>
        <v>33.082191780821915</v>
      </c>
      <c r="K249" s="5">
        <f t="shared" ca="1" si="57"/>
        <v>33</v>
      </c>
      <c r="L249" s="5">
        <f t="shared" ca="1" si="68"/>
        <v>34</v>
      </c>
      <c r="M249" s="6" t="str">
        <f ca="1">VLOOKUP(L249, 기준!$A$1:$C$15,3)</f>
        <v>30대</v>
      </c>
      <c r="N249" s="1" t="str">
        <f t="shared" si="58"/>
        <v>2</v>
      </c>
      <c r="O249" s="13">
        <v>20060918</v>
      </c>
      <c r="P249" s="1" t="str">
        <f t="shared" si="59"/>
        <v>2006</v>
      </c>
      <c r="Q249" s="1" t="str">
        <f t="shared" si="60"/>
        <v>09</v>
      </c>
      <c r="R249" s="1" t="str">
        <f t="shared" si="61"/>
        <v>18</v>
      </c>
      <c r="S249" s="3">
        <f t="shared" si="62"/>
        <v>38978</v>
      </c>
      <c r="T249" s="1">
        <f t="shared" ca="1" si="63"/>
        <v>6650</v>
      </c>
    </row>
    <row r="250" spans="1:20" x14ac:dyDescent="0.4">
      <c r="A250" s="1" t="s">
        <v>267</v>
      </c>
      <c r="B250" s="2" t="s">
        <v>447</v>
      </c>
      <c r="C250" s="1" t="str">
        <f t="shared" si="53"/>
        <v>691211</v>
      </c>
      <c r="D250" s="1" t="str">
        <f t="shared" si="54"/>
        <v>69</v>
      </c>
      <c r="E250" s="1" t="str">
        <f t="shared" si="64"/>
        <v>12</v>
      </c>
      <c r="F250" s="1" t="str">
        <f t="shared" si="65"/>
        <v>11</v>
      </c>
      <c r="G250" s="3">
        <f t="shared" si="66"/>
        <v>25548</v>
      </c>
      <c r="H250" s="3">
        <f t="shared" ca="1" si="55"/>
        <v>45628</v>
      </c>
      <c r="I250" s="4">
        <f t="shared" ca="1" si="67"/>
        <v>20080</v>
      </c>
      <c r="J250" s="5">
        <f t="shared" ca="1" si="56"/>
        <v>55.013698630136986</v>
      </c>
      <c r="K250" s="5">
        <f t="shared" ca="1" si="57"/>
        <v>55</v>
      </c>
      <c r="L250" s="5">
        <f t="shared" ca="1" si="68"/>
        <v>56</v>
      </c>
      <c r="M250" s="6" t="str">
        <f ca="1">VLOOKUP(L250, 기준!$A$1:$C$15,3)</f>
        <v>50대</v>
      </c>
      <c r="N250" s="1" t="str">
        <f t="shared" si="58"/>
        <v>1</v>
      </c>
      <c r="O250" s="13">
        <v>20060918</v>
      </c>
      <c r="P250" s="1" t="str">
        <f t="shared" si="59"/>
        <v>2006</v>
      </c>
      <c r="Q250" s="1" t="str">
        <f t="shared" si="60"/>
        <v>09</v>
      </c>
      <c r="R250" s="1" t="str">
        <f t="shared" si="61"/>
        <v>18</v>
      </c>
      <c r="S250" s="3">
        <f t="shared" si="62"/>
        <v>38978</v>
      </c>
      <c r="T250" s="1">
        <f t="shared" ca="1" si="63"/>
        <v>6650</v>
      </c>
    </row>
    <row r="251" spans="1:20" x14ac:dyDescent="0.4">
      <c r="A251" s="1" t="s">
        <v>268</v>
      </c>
      <c r="B251" s="1" t="s">
        <v>441</v>
      </c>
      <c r="C251" s="1" t="str">
        <f t="shared" si="53"/>
        <v>900111</v>
      </c>
      <c r="D251" s="1" t="str">
        <f t="shared" si="54"/>
        <v>90</v>
      </c>
      <c r="E251" s="1" t="str">
        <f t="shared" si="64"/>
        <v>01</v>
      </c>
      <c r="F251" s="1" t="str">
        <f t="shared" si="65"/>
        <v>11</v>
      </c>
      <c r="G251" s="3">
        <f t="shared" si="66"/>
        <v>32884</v>
      </c>
      <c r="H251" s="3">
        <f t="shared" ca="1" si="55"/>
        <v>45628</v>
      </c>
      <c r="I251" s="4">
        <f t="shared" ca="1" si="67"/>
        <v>12744</v>
      </c>
      <c r="J251" s="5">
        <f t="shared" ca="1" si="56"/>
        <v>34.915068493150685</v>
      </c>
      <c r="K251" s="5">
        <f t="shared" ca="1" si="57"/>
        <v>34</v>
      </c>
      <c r="L251" s="5">
        <f t="shared" ca="1" si="68"/>
        <v>35</v>
      </c>
      <c r="M251" s="6" t="str">
        <f ca="1">VLOOKUP(L251, 기준!$A$1:$C$15,3)</f>
        <v>30대</v>
      </c>
      <c r="N251" s="1" t="str">
        <f t="shared" si="58"/>
        <v>1</v>
      </c>
      <c r="O251" s="13">
        <v>20060918</v>
      </c>
      <c r="P251" s="1" t="str">
        <f t="shared" si="59"/>
        <v>2006</v>
      </c>
      <c r="Q251" s="1" t="str">
        <f t="shared" si="60"/>
        <v>09</v>
      </c>
      <c r="R251" s="1" t="str">
        <f t="shared" si="61"/>
        <v>18</v>
      </c>
      <c r="S251" s="3">
        <f t="shared" si="62"/>
        <v>38978</v>
      </c>
      <c r="T251" s="1">
        <f t="shared" ca="1" si="63"/>
        <v>6650</v>
      </c>
    </row>
    <row r="252" spans="1:20" x14ac:dyDescent="0.4">
      <c r="A252" s="1" t="s">
        <v>269</v>
      </c>
      <c r="B252" s="1" t="s">
        <v>435</v>
      </c>
      <c r="C252" s="1" t="str">
        <f t="shared" si="53"/>
        <v>911111</v>
      </c>
      <c r="D252" s="1" t="str">
        <f t="shared" si="54"/>
        <v>91</v>
      </c>
      <c r="E252" s="1" t="str">
        <f t="shared" si="64"/>
        <v>11</v>
      </c>
      <c r="F252" s="1" t="str">
        <f t="shared" si="65"/>
        <v>11</v>
      </c>
      <c r="G252" s="3">
        <f t="shared" si="66"/>
        <v>33553</v>
      </c>
      <c r="H252" s="3">
        <f t="shared" ca="1" si="55"/>
        <v>45628</v>
      </c>
      <c r="I252" s="4">
        <f t="shared" ca="1" si="67"/>
        <v>12075</v>
      </c>
      <c r="J252" s="5">
        <f t="shared" ca="1" si="56"/>
        <v>33.082191780821915</v>
      </c>
      <c r="K252" s="5">
        <f t="shared" ca="1" si="57"/>
        <v>33</v>
      </c>
      <c r="L252" s="5">
        <f t="shared" ca="1" si="68"/>
        <v>34</v>
      </c>
      <c r="M252" s="6" t="str">
        <f ca="1">VLOOKUP(L252, 기준!$A$1:$C$15,3)</f>
        <v>30대</v>
      </c>
      <c r="N252" s="1" t="str">
        <f t="shared" si="58"/>
        <v>1</v>
      </c>
      <c r="O252" s="13">
        <v>20060918</v>
      </c>
      <c r="P252" s="1" t="str">
        <f t="shared" si="59"/>
        <v>2006</v>
      </c>
      <c r="Q252" s="1" t="str">
        <f t="shared" si="60"/>
        <v>09</v>
      </c>
      <c r="R252" s="1" t="str">
        <f t="shared" si="61"/>
        <v>18</v>
      </c>
      <c r="S252" s="3">
        <f t="shared" si="62"/>
        <v>38978</v>
      </c>
      <c r="T252" s="1">
        <f t="shared" ca="1" si="63"/>
        <v>6650</v>
      </c>
    </row>
    <row r="253" spans="1:20" x14ac:dyDescent="0.4">
      <c r="A253" s="1" t="s">
        <v>270</v>
      </c>
      <c r="B253" s="1" t="s">
        <v>442</v>
      </c>
      <c r="C253" s="1" t="str">
        <f t="shared" si="53"/>
        <v>940101</v>
      </c>
      <c r="D253" s="1" t="str">
        <f t="shared" si="54"/>
        <v>94</v>
      </c>
      <c r="E253" s="1" t="str">
        <f t="shared" si="64"/>
        <v>01</v>
      </c>
      <c r="F253" s="1" t="str">
        <f t="shared" si="65"/>
        <v>01</v>
      </c>
      <c r="G253" s="3">
        <f t="shared" si="66"/>
        <v>34335</v>
      </c>
      <c r="H253" s="3">
        <f t="shared" ca="1" si="55"/>
        <v>45628</v>
      </c>
      <c r="I253" s="4">
        <f t="shared" ca="1" si="67"/>
        <v>11293</v>
      </c>
      <c r="J253" s="5">
        <f t="shared" ca="1" si="56"/>
        <v>30.93972602739726</v>
      </c>
      <c r="K253" s="5">
        <f t="shared" ca="1" si="57"/>
        <v>30</v>
      </c>
      <c r="L253" s="5">
        <f t="shared" ca="1" si="68"/>
        <v>31</v>
      </c>
      <c r="M253" s="6" t="str">
        <f ca="1">VLOOKUP(L253, 기준!$A$1:$C$15,3)</f>
        <v>30대</v>
      </c>
      <c r="N253" s="1" t="str">
        <f t="shared" si="58"/>
        <v>1</v>
      </c>
      <c r="O253" s="13">
        <v>20060918</v>
      </c>
      <c r="P253" s="1" t="str">
        <f t="shared" si="59"/>
        <v>2006</v>
      </c>
      <c r="Q253" s="1" t="str">
        <f t="shared" si="60"/>
        <v>09</v>
      </c>
      <c r="R253" s="1" t="str">
        <f t="shared" si="61"/>
        <v>18</v>
      </c>
      <c r="S253" s="3">
        <f t="shared" si="62"/>
        <v>38978</v>
      </c>
      <c r="T253" s="1">
        <f t="shared" ca="1" si="63"/>
        <v>6650</v>
      </c>
    </row>
    <row r="254" spans="1:20" x14ac:dyDescent="0.4">
      <c r="A254" s="1" t="s">
        <v>271</v>
      </c>
      <c r="B254" s="2" t="s">
        <v>436</v>
      </c>
      <c r="C254" s="1" t="str">
        <f t="shared" si="53"/>
        <v>191211</v>
      </c>
      <c r="D254" s="1" t="str">
        <f t="shared" si="54"/>
        <v>19</v>
      </c>
      <c r="E254" s="1" t="str">
        <f t="shared" si="64"/>
        <v>12</v>
      </c>
      <c r="F254" s="1" t="str">
        <f t="shared" si="65"/>
        <v>11</v>
      </c>
      <c r="G254" s="3">
        <f t="shared" si="66"/>
        <v>7285</v>
      </c>
      <c r="H254" s="3">
        <f t="shared" ca="1" si="55"/>
        <v>45628</v>
      </c>
      <c r="I254" s="4">
        <f t="shared" ca="1" si="67"/>
        <v>38343</v>
      </c>
      <c r="J254" s="5">
        <f t="shared" ca="1" si="56"/>
        <v>105.04931506849314</v>
      </c>
      <c r="K254" s="5">
        <f t="shared" ca="1" si="57"/>
        <v>105</v>
      </c>
      <c r="L254" s="5">
        <f t="shared" ca="1" si="68"/>
        <v>106</v>
      </c>
      <c r="M254" s="6" t="str">
        <f ca="1">VLOOKUP(L254, 기준!$A$1:$C$15,3)</f>
        <v>100대</v>
      </c>
      <c r="N254" s="1" t="str">
        <f t="shared" si="58"/>
        <v>1</v>
      </c>
      <c r="O254" s="13">
        <v>20060918</v>
      </c>
      <c r="P254" s="1" t="str">
        <f t="shared" si="59"/>
        <v>2006</v>
      </c>
      <c r="Q254" s="1" t="str">
        <f t="shared" si="60"/>
        <v>09</v>
      </c>
      <c r="R254" s="1" t="str">
        <f t="shared" si="61"/>
        <v>18</v>
      </c>
      <c r="S254" s="3">
        <f t="shared" si="62"/>
        <v>38978</v>
      </c>
      <c r="T254" s="1">
        <f t="shared" ca="1" si="63"/>
        <v>6650</v>
      </c>
    </row>
    <row r="255" spans="1:20" x14ac:dyDescent="0.4">
      <c r="A255" s="1" t="s">
        <v>272</v>
      </c>
      <c r="B255" s="1" t="s">
        <v>12</v>
      </c>
      <c r="C255" s="1" t="str">
        <f t="shared" si="53"/>
        <v>910101</v>
      </c>
      <c r="D255" s="1" t="str">
        <f t="shared" si="54"/>
        <v>91</v>
      </c>
      <c r="E255" s="1" t="str">
        <f t="shared" si="64"/>
        <v>01</v>
      </c>
      <c r="F255" s="1" t="str">
        <f t="shared" si="65"/>
        <v>01</v>
      </c>
      <c r="G255" s="3">
        <f t="shared" si="66"/>
        <v>33239</v>
      </c>
      <c r="H255" s="3">
        <f t="shared" ca="1" si="55"/>
        <v>45628</v>
      </c>
      <c r="I255" s="4">
        <f t="shared" ca="1" si="67"/>
        <v>12389</v>
      </c>
      <c r="J255" s="5">
        <f t="shared" ca="1" si="56"/>
        <v>33.942465753424656</v>
      </c>
      <c r="K255" s="5">
        <f t="shared" ca="1" si="57"/>
        <v>33</v>
      </c>
      <c r="L255" s="5">
        <f t="shared" ca="1" si="68"/>
        <v>34</v>
      </c>
      <c r="M255" s="6" t="str">
        <f ca="1">VLOOKUP(L255, 기준!$A$1:$C$15,3)</f>
        <v>30대</v>
      </c>
      <c r="N255" s="1" t="str">
        <f t="shared" si="58"/>
        <v>1</v>
      </c>
      <c r="O255" s="13">
        <v>20060918</v>
      </c>
      <c r="P255" s="1" t="str">
        <f t="shared" si="59"/>
        <v>2006</v>
      </c>
      <c r="Q255" s="1" t="str">
        <f t="shared" si="60"/>
        <v>09</v>
      </c>
      <c r="R255" s="1" t="str">
        <f t="shared" si="61"/>
        <v>18</v>
      </c>
      <c r="S255" s="3">
        <f t="shared" si="62"/>
        <v>38978</v>
      </c>
      <c r="T255" s="1">
        <f t="shared" ca="1" si="63"/>
        <v>6650</v>
      </c>
    </row>
    <row r="256" spans="1:20" x14ac:dyDescent="0.4">
      <c r="A256" s="1" t="s">
        <v>273</v>
      </c>
      <c r="B256" s="2" t="s">
        <v>447</v>
      </c>
      <c r="C256" s="1" t="str">
        <f t="shared" si="53"/>
        <v>691211</v>
      </c>
      <c r="D256" s="1" t="str">
        <f t="shared" si="54"/>
        <v>69</v>
      </c>
      <c r="E256" s="1" t="str">
        <f t="shared" si="64"/>
        <v>12</v>
      </c>
      <c r="F256" s="1" t="str">
        <f t="shared" si="65"/>
        <v>11</v>
      </c>
      <c r="G256" s="3">
        <f t="shared" si="66"/>
        <v>25548</v>
      </c>
      <c r="H256" s="3">
        <f t="shared" ca="1" si="55"/>
        <v>45628</v>
      </c>
      <c r="I256" s="4">
        <f t="shared" ca="1" si="67"/>
        <v>20080</v>
      </c>
      <c r="J256" s="5">
        <f t="shared" ca="1" si="56"/>
        <v>55.013698630136986</v>
      </c>
      <c r="K256" s="5">
        <f t="shared" ca="1" si="57"/>
        <v>55</v>
      </c>
      <c r="L256" s="5">
        <f t="shared" ca="1" si="68"/>
        <v>56</v>
      </c>
      <c r="M256" s="6" t="str">
        <f ca="1">VLOOKUP(L256, 기준!$A$1:$C$15,3)</f>
        <v>50대</v>
      </c>
      <c r="N256" s="1" t="str">
        <f t="shared" si="58"/>
        <v>1</v>
      </c>
      <c r="O256" s="13">
        <v>20060918</v>
      </c>
      <c r="P256" s="1" t="str">
        <f t="shared" si="59"/>
        <v>2006</v>
      </c>
      <c r="Q256" s="1" t="str">
        <f t="shared" si="60"/>
        <v>09</v>
      </c>
      <c r="R256" s="1" t="str">
        <f t="shared" si="61"/>
        <v>18</v>
      </c>
      <c r="S256" s="3">
        <f t="shared" si="62"/>
        <v>38978</v>
      </c>
      <c r="T256" s="1">
        <f t="shared" ca="1" si="63"/>
        <v>6650</v>
      </c>
    </row>
    <row r="257" spans="1:20" x14ac:dyDescent="0.4">
      <c r="A257" s="1" t="s">
        <v>274</v>
      </c>
      <c r="B257" s="1" t="s">
        <v>461</v>
      </c>
      <c r="C257" s="1" t="str">
        <f t="shared" si="53"/>
        <v>900111</v>
      </c>
      <c r="D257" s="1" t="str">
        <f t="shared" si="54"/>
        <v>90</v>
      </c>
      <c r="E257" s="1" t="str">
        <f t="shared" si="64"/>
        <v>01</v>
      </c>
      <c r="F257" s="1" t="str">
        <f t="shared" si="65"/>
        <v>11</v>
      </c>
      <c r="G257" s="3">
        <f t="shared" si="66"/>
        <v>32884</v>
      </c>
      <c r="H257" s="3">
        <f t="shared" ca="1" si="55"/>
        <v>45628</v>
      </c>
      <c r="I257" s="4">
        <f t="shared" ca="1" si="67"/>
        <v>12744</v>
      </c>
      <c r="J257" s="5">
        <f t="shared" ca="1" si="56"/>
        <v>34.915068493150685</v>
      </c>
      <c r="K257" s="5">
        <f t="shared" ca="1" si="57"/>
        <v>34</v>
      </c>
      <c r="L257" s="5">
        <f t="shared" ca="1" si="68"/>
        <v>35</v>
      </c>
      <c r="M257" s="6" t="str">
        <f ca="1">VLOOKUP(L257, 기준!$A$1:$C$15,3)</f>
        <v>30대</v>
      </c>
      <c r="N257" s="1" t="str">
        <f t="shared" si="58"/>
        <v>1</v>
      </c>
      <c r="O257" s="13">
        <v>20060918</v>
      </c>
      <c r="P257" s="1" t="str">
        <f t="shared" si="59"/>
        <v>2006</v>
      </c>
      <c r="Q257" s="1" t="str">
        <f t="shared" si="60"/>
        <v>09</v>
      </c>
      <c r="R257" s="1" t="str">
        <f t="shared" si="61"/>
        <v>18</v>
      </c>
      <c r="S257" s="3">
        <f t="shared" si="62"/>
        <v>38978</v>
      </c>
      <c r="T257" s="1">
        <f t="shared" ca="1" si="63"/>
        <v>6650</v>
      </c>
    </row>
    <row r="258" spans="1:20" x14ac:dyDescent="0.4">
      <c r="A258" s="1" t="s">
        <v>275</v>
      </c>
      <c r="B258" s="1" t="s">
        <v>462</v>
      </c>
      <c r="C258" s="1" t="str">
        <f t="shared" si="53"/>
        <v>911111</v>
      </c>
      <c r="D258" s="1" t="str">
        <f t="shared" si="54"/>
        <v>91</v>
      </c>
      <c r="E258" s="1" t="str">
        <f t="shared" si="64"/>
        <v>11</v>
      </c>
      <c r="F258" s="1" t="str">
        <f t="shared" si="65"/>
        <v>11</v>
      </c>
      <c r="G258" s="3">
        <f t="shared" si="66"/>
        <v>33553</v>
      </c>
      <c r="H258" s="3">
        <f t="shared" ca="1" si="55"/>
        <v>45628</v>
      </c>
      <c r="I258" s="4">
        <f t="shared" ca="1" si="67"/>
        <v>12075</v>
      </c>
      <c r="J258" s="5">
        <f t="shared" ca="1" si="56"/>
        <v>33.082191780821915</v>
      </c>
      <c r="K258" s="5">
        <f t="shared" ca="1" si="57"/>
        <v>33</v>
      </c>
      <c r="L258" s="5">
        <f t="shared" ca="1" si="68"/>
        <v>34</v>
      </c>
      <c r="M258" s="6" t="str">
        <f ca="1">VLOOKUP(L258, 기준!$A$1:$C$15,3)</f>
        <v>30대</v>
      </c>
      <c r="N258" s="1" t="str">
        <f t="shared" si="58"/>
        <v>1</v>
      </c>
      <c r="O258" s="13">
        <v>20061002</v>
      </c>
      <c r="P258" s="1" t="str">
        <f t="shared" si="59"/>
        <v>2006</v>
      </c>
      <c r="Q258" s="1" t="str">
        <f t="shared" si="60"/>
        <v>10</v>
      </c>
      <c r="R258" s="1" t="str">
        <f t="shared" si="61"/>
        <v>02</v>
      </c>
      <c r="S258" s="3">
        <f t="shared" si="62"/>
        <v>38992</v>
      </c>
      <c r="T258" s="1">
        <f t="shared" ca="1" si="63"/>
        <v>6636</v>
      </c>
    </row>
    <row r="259" spans="1:20" x14ac:dyDescent="0.4">
      <c r="A259" s="1" t="s">
        <v>276</v>
      </c>
      <c r="B259" s="1" t="s">
        <v>440</v>
      </c>
      <c r="C259" s="1" t="str">
        <f t="shared" ref="C259:C322" si="69">LEFT(B259, 6)</f>
        <v>940101</v>
      </c>
      <c r="D259" s="1" t="str">
        <f t="shared" ref="D259:D322" si="70">LEFT(C259, 2)</f>
        <v>94</v>
      </c>
      <c r="E259" s="1" t="str">
        <f t="shared" si="64"/>
        <v>01</v>
      </c>
      <c r="F259" s="1" t="str">
        <f t="shared" si="65"/>
        <v>01</v>
      </c>
      <c r="G259" s="3">
        <f t="shared" si="66"/>
        <v>34335</v>
      </c>
      <c r="H259" s="3">
        <f t="shared" ref="H259:H322" ca="1" si="71">TODAY()</f>
        <v>45628</v>
      </c>
      <c r="I259" s="4">
        <f t="shared" ca="1" si="67"/>
        <v>11293</v>
      </c>
      <c r="J259" s="5">
        <f t="shared" ref="J259:J322" ca="1" si="72">I259/365</f>
        <v>30.93972602739726</v>
      </c>
      <c r="K259" s="5">
        <f t="shared" ref="K259:K322" ca="1" si="73">ROUNDDOWN(J259, 0)</f>
        <v>30</v>
      </c>
      <c r="L259" s="5">
        <f t="shared" ca="1" si="68"/>
        <v>31</v>
      </c>
      <c r="M259" s="6" t="str">
        <f ca="1">VLOOKUP(L259, 기준!$A$1:$C$15,3)</f>
        <v>30대</v>
      </c>
      <c r="N259" s="1" t="str">
        <f t="shared" ref="N259:N322" si="74">MID(B259,8,1)</f>
        <v>1</v>
      </c>
      <c r="O259" s="13">
        <v>20061002</v>
      </c>
      <c r="P259" s="1" t="str">
        <f t="shared" ref="P259:P322" si="75">LEFT(O259,4)</f>
        <v>2006</v>
      </c>
      <c r="Q259" s="1" t="str">
        <f t="shared" ref="Q259:Q322" si="76">MID(O259,5,2)</f>
        <v>10</v>
      </c>
      <c r="R259" s="1" t="str">
        <f t="shared" ref="R259:R322" si="77">MID(O259,7,2)</f>
        <v>02</v>
      </c>
      <c r="S259" s="3">
        <f t="shared" ref="S259:S322" si="78">DATE(P259,Q259,R259)</f>
        <v>38992</v>
      </c>
      <c r="T259" s="1">
        <f t="shared" ref="T259:T322" ca="1" si="79">H259-S259</f>
        <v>6636</v>
      </c>
    </row>
    <row r="260" spans="1:20" x14ac:dyDescent="0.4">
      <c r="A260" s="1" t="s">
        <v>277</v>
      </c>
      <c r="B260" s="2" t="s">
        <v>434</v>
      </c>
      <c r="C260" s="1" t="str">
        <f t="shared" si="69"/>
        <v>191211</v>
      </c>
      <c r="D260" s="1" t="str">
        <f t="shared" si="70"/>
        <v>19</v>
      </c>
      <c r="E260" s="1" t="str">
        <f t="shared" si="64"/>
        <v>12</v>
      </c>
      <c r="F260" s="1" t="str">
        <f t="shared" si="65"/>
        <v>11</v>
      </c>
      <c r="G260" s="3">
        <f t="shared" si="66"/>
        <v>7285</v>
      </c>
      <c r="H260" s="3">
        <f t="shared" ca="1" si="71"/>
        <v>45628</v>
      </c>
      <c r="I260" s="4">
        <f t="shared" ca="1" si="67"/>
        <v>38343</v>
      </c>
      <c r="J260" s="5">
        <f t="shared" ca="1" si="72"/>
        <v>105.04931506849314</v>
      </c>
      <c r="K260" s="5">
        <f t="shared" ca="1" si="73"/>
        <v>105</v>
      </c>
      <c r="L260" s="5">
        <f t="shared" ca="1" si="68"/>
        <v>106</v>
      </c>
      <c r="M260" s="6" t="str">
        <f ca="1">VLOOKUP(L260, 기준!$A$1:$C$15,3)</f>
        <v>100대</v>
      </c>
      <c r="N260" s="1" t="str">
        <f t="shared" si="74"/>
        <v>1</v>
      </c>
      <c r="O260" s="13">
        <v>20061002</v>
      </c>
      <c r="P260" s="1" t="str">
        <f t="shared" si="75"/>
        <v>2006</v>
      </c>
      <c r="Q260" s="1" t="str">
        <f t="shared" si="76"/>
        <v>10</v>
      </c>
      <c r="R260" s="1" t="str">
        <f t="shared" si="77"/>
        <v>02</v>
      </c>
      <c r="S260" s="3">
        <f t="shared" si="78"/>
        <v>38992</v>
      </c>
      <c r="T260" s="1">
        <f t="shared" ca="1" si="79"/>
        <v>6636</v>
      </c>
    </row>
    <row r="261" spans="1:20" x14ac:dyDescent="0.4">
      <c r="A261" s="1" t="s">
        <v>278</v>
      </c>
      <c r="B261" s="1" t="s">
        <v>466</v>
      </c>
      <c r="C261" s="1" t="str">
        <f t="shared" si="69"/>
        <v>911111</v>
      </c>
      <c r="D261" s="1" t="str">
        <f t="shared" si="70"/>
        <v>91</v>
      </c>
      <c r="E261" s="1" t="str">
        <f t="shared" si="64"/>
        <v>11</v>
      </c>
      <c r="F261" s="1" t="str">
        <f t="shared" si="65"/>
        <v>11</v>
      </c>
      <c r="G261" s="3">
        <f t="shared" si="66"/>
        <v>33553</v>
      </c>
      <c r="H261" s="3">
        <f t="shared" ca="1" si="71"/>
        <v>45628</v>
      </c>
      <c r="I261" s="4">
        <f t="shared" ca="1" si="67"/>
        <v>12075</v>
      </c>
      <c r="J261" s="5">
        <f t="shared" ca="1" si="72"/>
        <v>33.082191780821915</v>
      </c>
      <c r="K261" s="5">
        <f t="shared" ca="1" si="73"/>
        <v>33</v>
      </c>
      <c r="L261" s="5">
        <f t="shared" ca="1" si="68"/>
        <v>34</v>
      </c>
      <c r="M261" s="6" t="str">
        <f ca="1">VLOOKUP(L261, 기준!$A$1:$C$15,3)</f>
        <v>30대</v>
      </c>
      <c r="N261" s="1" t="str">
        <f t="shared" si="74"/>
        <v>2</v>
      </c>
      <c r="O261" s="13">
        <v>20061002</v>
      </c>
      <c r="P261" s="1" t="str">
        <f t="shared" si="75"/>
        <v>2006</v>
      </c>
      <c r="Q261" s="1" t="str">
        <f t="shared" si="76"/>
        <v>10</v>
      </c>
      <c r="R261" s="1" t="str">
        <f t="shared" si="77"/>
        <v>02</v>
      </c>
      <c r="S261" s="3">
        <f t="shared" si="78"/>
        <v>38992</v>
      </c>
      <c r="T261" s="1">
        <f t="shared" ca="1" si="79"/>
        <v>6636</v>
      </c>
    </row>
    <row r="262" spans="1:20" x14ac:dyDescent="0.4">
      <c r="A262" s="1" t="s">
        <v>279</v>
      </c>
      <c r="B262" s="2" t="s">
        <v>447</v>
      </c>
      <c r="C262" s="1" t="str">
        <f t="shared" si="69"/>
        <v>691211</v>
      </c>
      <c r="D262" s="1" t="str">
        <f t="shared" si="70"/>
        <v>69</v>
      </c>
      <c r="E262" s="1" t="str">
        <f t="shared" si="64"/>
        <v>12</v>
      </c>
      <c r="F262" s="1" t="str">
        <f t="shared" si="65"/>
        <v>11</v>
      </c>
      <c r="G262" s="3">
        <f t="shared" si="66"/>
        <v>25548</v>
      </c>
      <c r="H262" s="3">
        <f t="shared" ca="1" si="71"/>
        <v>45628</v>
      </c>
      <c r="I262" s="4">
        <f t="shared" ca="1" si="67"/>
        <v>20080</v>
      </c>
      <c r="J262" s="5">
        <f t="shared" ca="1" si="72"/>
        <v>55.013698630136986</v>
      </c>
      <c r="K262" s="5">
        <f t="shared" ca="1" si="73"/>
        <v>55</v>
      </c>
      <c r="L262" s="5">
        <f t="shared" ca="1" si="68"/>
        <v>56</v>
      </c>
      <c r="M262" s="6" t="str">
        <f ca="1">VLOOKUP(L262, 기준!$A$1:$C$15,3)</f>
        <v>50대</v>
      </c>
      <c r="N262" s="1" t="str">
        <f t="shared" si="74"/>
        <v>1</v>
      </c>
      <c r="O262" s="13">
        <v>20061002</v>
      </c>
      <c r="P262" s="1" t="str">
        <f t="shared" si="75"/>
        <v>2006</v>
      </c>
      <c r="Q262" s="1" t="str">
        <f t="shared" si="76"/>
        <v>10</v>
      </c>
      <c r="R262" s="1" t="str">
        <f t="shared" si="77"/>
        <v>02</v>
      </c>
      <c r="S262" s="3">
        <f t="shared" si="78"/>
        <v>38992</v>
      </c>
      <c r="T262" s="1">
        <f t="shared" ca="1" si="79"/>
        <v>6636</v>
      </c>
    </row>
    <row r="263" spans="1:20" x14ac:dyDescent="0.4">
      <c r="A263" s="1" t="s">
        <v>280</v>
      </c>
      <c r="B263" s="1" t="s">
        <v>441</v>
      </c>
      <c r="C263" s="1" t="str">
        <f t="shared" si="69"/>
        <v>900111</v>
      </c>
      <c r="D263" s="1" t="str">
        <f t="shared" si="70"/>
        <v>90</v>
      </c>
      <c r="E263" s="1" t="str">
        <f t="shared" si="64"/>
        <v>01</v>
      </c>
      <c r="F263" s="1" t="str">
        <f t="shared" si="65"/>
        <v>11</v>
      </c>
      <c r="G263" s="3">
        <f t="shared" si="66"/>
        <v>32884</v>
      </c>
      <c r="H263" s="3">
        <f t="shared" ca="1" si="71"/>
        <v>45628</v>
      </c>
      <c r="I263" s="4">
        <f t="shared" ca="1" si="67"/>
        <v>12744</v>
      </c>
      <c r="J263" s="5">
        <f t="shared" ca="1" si="72"/>
        <v>34.915068493150685</v>
      </c>
      <c r="K263" s="5">
        <f t="shared" ca="1" si="73"/>
        <v>34</v>
      </c>
      <c r="L263" s="5">
        <f t="shared" ca="1" si="68"/>
        <v>35</v>
      </c>
      <c r="M263" s="6" t="str">
        <f ca="1">VLOOKUP(L263, 기준!$A$1:$C$15,3)</f>
        <v>30대</v>
      </c>
      <c r="N263" s="1" t="str">
        <f t="shared" si="74"/>
        <v>1</v>
      </c>
      <c r="O263" s="13">
        <v>20061002</v>
      </c>
      <c r="P263" s="1" t="str">
        <f t="shared" si="75"/>
        <v>2006</v>
      </c>
      <c r="Q263" s="1" t="str">
        <f t="shared" si="76"/>
        <v>10</v>
      </c>
      <c r="R263" s="1" t="str">
        <f t="shared" si="77"/>
        <v>02</v>
      </c>
      <c r="S263" s="3">
        <f t="shared" si="78"/>
        <v>38992</v>
      </c>
      <c r="T263" s="1">
        <f t="shared" ca="1" si="79"/>
        <v>6636</v>
      </c>
    </row>
    <row r="264" spans="1:20" x14ac:dyDescent="0.4">
      <c r="A264" s="1" t="s">
        <v>281</v>
      </c>
      <c r="B264" s="1" t="s">
        <v>435</v>
      </c>
      <c r="C264" s="1" t="str">
        <f t="shared" si="69"/>
        <v>911111</v>
      </c>
      <c r="D264" s="1" t="str">
        <f t="shared" si="70"/>
        <v>91</v>
      </c>
      <c r="E264" s="1" t="str">
        <f t="shared" si="64"/>
        <v>11</v>
      </c>
      <c r="F264" s="1" t="str">
        <f t="shared" si="65"/>
        <v>11</v>
      </c>
      <c r="G264" s="3">
        <f t="shared" si="66"/>
        <v>33553</v>
      </c>
      <c r="H264" s="3">
        <f t="shared" ca="1" si="71"/>
        <v>45628</v>
      </c>
      <c r="I264" s="4">
        <f t="shared" ca="1" si="67"/>
        <v>12075</v>
      </c>
      <c r="J264" s="5">
        <f t="shared" ca="1" si="72"/>
        <v>33.082191780821915</v>
      </c>
      <c r="K264" s="5">
        <f t="shared" ca="1" si="73"/>
        <v>33</v>
      </c>
      <c r="L264" s="5">
        <f t="shared" ca="1" si="68"/>
        <v>34</v>
      </c>
      <c r="M264" s="6" t="str">
        <f ca="1">VLOOKUP(L264, 기준!$A$1:$C$15,3)</f>
        <v>30대</v>
      </c>
      <c r="N264" s="1" t="str">
        <f t="shared" si="74"/>
        <v>1</v>
      </c>
      <c r="O264" s="13">
        <v>20061002</v>
      </c>
      <c r="P264" s="1" t="str">
        <f t="shared" si="75"/>
        <v>2006</v>
      </c>
      <c r="Q264" s="1" t="str">
        <f t="shared" si="76"/>
        <v>10</v>
      </c>
      <c r="R264" s="1" t="str">
        <f t="shared" si="77"/>
        <v>02</v>
      </c>
      <c r="S264" s="3">
        <f t="shared" si="78"/>
        <v>38992</v>
      </c>
      <c r="T264" s="1">
        <f t="shared" ca="1" si="79"/>
        <v>6636</v>
      </c>
    </row>
    <row r="265" spans="1:20" x14ac:dyDescent="0.4">
      <c r="A265" s="1" t="s">
        <v>282</v>
      </c>
      <c r="B265" s="1" t="s">
        <v>442</v>
      </c>
      <c r="C265" s="1" t="str">
        <f t="shared" si="69"/>
        <v>940101</v>
      </c>
      <c r="D265" s="1" t="str">
        <f t="shared" si="70"/>
        <v>94</v>
      </c>
      <c r="E265" s="1" t="str">
        <f t="shared" si="64"/>
        <v>01</v>
      </c>
      <c r="F265" s="1" t="str">
        <f t="shared" si="65"/>
        <v>01</v>
      </c>
      <c r="G265" s="3">
        <f t="shared" si="66"/>
        <v>34335</v>
      </c>
      <c r="H265" s="3">
        <f t="shared" ca="1" si="71"/>
        <v>45628</v>
      </c>
      <c r="I265" s="4">
        <f t="shared" ca="1" si="67"/>
        <v>11293</v>
      </c>
      <c r="J265" s="5">
        <f t="shared" ca="1" si="72"/>
        <v>30.93972602739726</v>
      </c>
      <c r="K265" s="5">
        <f t="shared" ca="1" si="73"/>
        <v>30</v>
      </c>
      <c r="L265" s="5">
        <f t="shared" ca="1" si="68"/>
        <v>31</v>
      </c>
      <c r="M265" s="6" t="str">
        <f ca="1">VLOOKUP(L265, 기준!$A$1:$C$15,3)</f>
        <v>30대</v>
      </c>
      <c r="N265" s="1" t="str">
        <f t="shared" si="74"/>
        <v>1</v>
      </c>
      <c r="O265" s="13">
        <v>20061002</v>
      </c>
      <c r="P265" s="1" t="str">
        <f t="shared" si="75"/>
        <v>2006</v>
      </c>
      <c r="Q265" s="1" t="str">
        <f t="shared" si="76"/>
        <v>10</v>
      </c>
      <c r="R265" s="1" t="str">
        <f t="shared" si="77"/>
        <v>02</v>
      </c>
      <c r="S265" s="3">
        <f t="shared" si="78"/>
        <v>38992</v>
      </c>
      <c r="T265" s="1">
        <f t="shared" ca="1" si="79"/>
        <v>6636</v>
      </c>
    </row>
    <row r="266" spans="1:20" x14ac:dyDescent="0.4">
      <c r="A266" s="1" t="s">
        <v>283</v>
      </c>
      <c r="B266" s="2" t="s">
        <v>434</v>
      </c>
      <c r="C266" s="1" t="str">
        <f t="shared" si="69"/>
        <v>191211</v>
      </c>
      <c r="D266" s="1" t="str">
        <f t="shared" si="70"/>
        <v>19</v>
      </c>
      <c r="E266" s="1" t="str">
        <f t="shared" si="64"/>
        <v>12</v>
      </c>
      <c r="F266" s="1" t="str">
        <f t="shared" si="65"/>
        <v>11</v>
      </c>
      <c r="G266" s="3">
        <f t="shared" si="66"/>
        <v>7285</v>
      </c>
      <c r="H266" s="3">
        <f t="shared" ca="1" si="71"/>
        <v>45628</v>
      </c>
      <c r="I266" s="4">
        <f t="shared" ca="1" si="67"/>
        <v>38343</v>
      </c>
      <c r="J266" s="5">
        <f t="shared" ca="1" si="72"/>
        <v>105.04931506849314</v>
      </c>
      <c r="K266" s="5">
        <f t="shared" ca="1" si="73"/>
        <v>105</v>
      </c>
      <c r="L266" s="5">
        <f t="shared" ca="1" si="68"/>
        <v>106</v>
      </c>
      <c r="M266" s="6" t="str">
        <f ca="1">VLOOKUP(L266, 기준!$A$1:$C$15,3)</f>
        <v>100대</v>
      </c>
      <c r="N266" s="1" t="str">
        <f t="shared" si="74"/>
        <v>1</v>
      </c>
      <c r="O266" s="13">
        <v>20061002</v>
      </c>
      <c r="P266" s="1" t="str">
        <f t="shared" si="75"/>
        <v>2006</v>
      </c>
      <c r="Q266" s="1" t="str">
        <f t="shared" si="76"/>
        <v>10</v>
      </c>
      <c r="R266" s="1" t="str">
        <f t="shared" si="77"/>
        <v>02</v>
      </c>
      <c r="S266" s="3">
        <f t="shared" si="78"/>
        <v>38992</v>
      </c>
      <c r="T266" s="1">
        <f t="shared" ca="1" si="79"/>
        <v>6636</v>
      </c>
    </row>
    <row r="267" spans="1:20" x14ac:dyDescent="0.4">
      <c r="A267" s="1" t="s">
        <v>284</v>
      </c>
      <c r="B267" s="1" t="s">
        <v>466</v>
      </c>
      <c r="C267" s="1" t="str">
        <f t="shared" si="69"/>
        <v>911111</v>
      </c>
      <c r="D267" s="1" t="str">
        <f t="shared" si="70"/>
        <v>91</v>
      </c>
      <c r="E267" s="1" t="str">
        <f t="shared" si="64"/>
        <v>11</v>
      </c>
      <c r="F267" s="1" t="str">
        <f t="shared" si="65"/>
        <v>11</v>
      </c>
      <c r="G267" s="3">
        <f t="shared" si="66"/>
        <v>33553</v>
      </c>
      <c r="H267" s="3">
        <f t="shared" ca="1" si="71"/>
        <v>45628</v>
      </c>
      <c r="I267" s="4">
        <f t="shared" ca="1" si="67"/>
        <v>12075</v>
      </c>
      <c r="J267" s="5">
        <f t="shared" ca="1" si="72"/>
        <v>33.082191780821915</v>
      </c>
      <c r="K267" s="5">
        <f t="shared" ca="1" si="73"/>
        <v>33</v>
      </c>
      <c r="L267" s="5">
        <f t="shared" ca="1" si="68"/>
        <v>34</v>
      </c>
      <c r="M267" s="6" t="str">
        <f ca="1">VLOOKUP(L267, 기준!$A$1:$C$15,3)</f>
        <v>30대</v>
      </c>
      <c r="N267" s="1" t="str">
        <f t="shared" si="74"/>
        <v>2</v>
      </c>
      <c r="O267" s="13">
        <v>20061002</v>
      </c>
      <c r="P267" s="1" t="str">
        <f t="shared" si="75"/>
        <v>2006</v>
      </c>
      <c r="Q267" s="1" t="str">
        <f t="shared" si="76"/>
        <v>10</v>
      </c>
      <c r="R267" s="1" t="str">
        <f t="shared" si="77"/>
        <v>02</v>
      </c>
      <c r="S267" s="3">
        <f t="shared" si="78"/>
        <v>38992</v>
      </c>
      <c r="T267" s="1">
        <f t="shared" ca="1" si="79"/>
        <v>6636</v>
      </c>
    </row>
    <row r="268" spans="1:20" x14ac:dyDescent="0.4">
      <c r="A268" s="1" t="s">
        <v>285</v>
      </c>
      <c r="B268" s="2" t="s">
        <v>447</v>
      </c>
      <c r="C268" s="1" t="str">
        <f t="shared" si="69"/>
        <v>691211</v>
      </c>
      <c r="D268" s="1" t="str">
        <f t="shared" si="70"/>
        <v>69</v>
      </c>
      <c r="E268" s="1" t="str">
        <f t="shared" si="64"/>
        <v>12</v>
      </c>
      <c r="F268" s="1" t="str">
        <f t="shared" si="65"/>
        <v>11</v>
      </c>
      <c r="G268" s="3">
        <f t="shared" si="66"/>
        <v>25548</v>
      </c>
      <c r="H268" s="3">
        <f t="shared" ca="1" si="71"/>
        <v>45628</v>
      </c>
      <c r="I268" s="4">
        <f t="shared" ca="1" si="67"/>
        <v>20080</v>
      </c>
      <c r="J268" s="5">
        <f t="shared" ca="1" si="72"/>
        <v>55.013698630136986</v>
      </c>
      <c r="K268" s="5">
        <f t="shared" ca="1" si="73"/>
        <v>55</v>
      </c>
      <c r="L268" s="5">
        <f t="shared" ca="1" si="68"/>
        <v>56</v>
      </c>
      <c r="M268" s="6" t="str">
        <f ca="1">VLOOKUP(L268, 기준!$A$1:$C$15,3)</f>
        <v>50대</v>
      </c>
      <c r="N268" s="1" t="str">
        <f t="shared" si="74"/>
        <v>1</v>
      </c>
      <c r="O268" s="13">
        <v>20061002</v>
      </c>
      <c r="P268" s="1" t="str">
        <f t="shared" si="75"/>
        <v>2006</v>
      </c>
      <c r="Q268" s="1" t="str">
        <f t="shared" si="76"/>
        <v>10</v>
      </c>
      <c r="R268" s="1" t="str">
        <f t="shared" si="77"/>
        <v>02</v>
      </c>
      <c r="S268" s="3">
        <f t="shared" si="78"/>
        <v>38992</v>
      </c>
      <c r="T268" s="1">
        <f t="shared" ca="1" si="79"/>
        <v>6636</v>
      </c>
    </row>
    <row r="269" spans="1:20" x14ac:dyDescent="0.4">
      <c r="A269" s="1" t="s">
        <v>286</v>
      </c>
      <c r="B269" s="1" t="s">
        <v>441</v>
      </c>
      <c r="C269" s="1" t="str">
        <f t="shared" si="69"/>
        <v>900111</v>
      </c>
      <c r="D269" s="1" t="str">
        <f t="shared" si="70"/>
        <v>90</v>
      </c>
      <c r="E269" s="1" t="str">
        <f t="shared" si="64"/>
        <v>01</v>
      </c>
      <c r="F269" s="1" t="str">
        <f t="shared" si="65"/>
        <v>11</v>
      </c>
      <c r="G269" s="3">
        <f t="shared" si="66"/>
        <v>32884</v>
      </c>
      <c r="H269" s="3">
        <f t="shared" ca="1" si="71"/>
        <v>45628</v>
      </c>
      <c r="I269" s="4">
        <f t="shared" ca="1" si="67"/>
        <v>12744</v>
      </c>
      <c r="J269" s="5">
        <f t="shared" ca="1" si="72"/>
        <v>34.915068493150685</v>
      </c>
      <c r="K269" s="5">
        <f t="shared" ca="1" si="73"/>
        <v>34</v>
      </c>
      <c r="L269" s="5">
        <f t="shared" ca="1" si="68"/>
        <v>35</v>
      </c>
      <c r="M269" s="6" t="str">
        <f ca="1">VLOOKUP(L269, 기준!$A$1:$C$15,3)</f>
        <v>30대</v>
      </c>
      <c r="N269" s="1" t="str">
        <f t="shared" si="74"/>
        <v>1</v>
      </c>
      <c r="O269" s="13">
        <v>20061002</v>
      </c>
      <c r="P269" s="1" t="str">
        <f t="shared" si="75"/>
        <v>2006</v>
      </c>
      <c r="Q269" s="1" t="str">
        <f t="shared" si="76"/>
        <v>10</v>
      </c>
      <c r="R269" s="1" t="str">
        <f t="shared" si="77"/>
        <v>02</v>
      </c>
      <c r="S269" s="3">
        <f t="shared" si="78"/>
        <v>38992</v>
      </c>
      <c r="T269" s="1">
        <f t="shared" ca="1" si="79"/>
        <v>6636</v>
      </c>
    </row>
    <row r="270" spans="1:20" x14ac:dyDescent="0.4">
      <c r="A270" s="1" t="s">
        <v>287</v>
      </c>
      <c r="B270" s="1" t="s">
        <v>435</v>
      </c>
      <c r="C270" s="1" t="str">
        <f t="shared" si="69"/>
        <v>911111</v>
      </c>
      <c r="D270" s="1" t="str">
        <f t="shared" si="70"/>
        <v>91</v>
      </c>
      <c r="E270" s="1" t="str">
        <f t="shared" si="64"/>
        <v>11</v>
      </c>
      <c r="F270" s="1" t="str">
        <f t="shared" si="65"/>
        <v>11</v>
      </c>
      <c r="G270" s="3">
        <f t="shared" si="66"/>
        <v>33553</v>
      </c>
      <c r="H270" s="3">
        <f t="shared" ca="1" si="71"/>
        <v>45628</v>
      </c>
      <c r="I270" s="4">
        <f t="shared" ca="1" si="67"/>
        <v>12075</v>
      </c>
      <c r="J270" s="5">
        <f t="shared" ca="1" si="72"/>
        <v>33.082191780821915</v>
      </c>
      <c r="K270" s="5">
        <f t="shared" ca="1" si="73"/>
        <v>33</v>
      </c>
      <c r="L270" s="5">
        <f t="shared" ca="1" si="68"/>
        <v>34</v>
      </c>
      <c r="M270" s="6" t="str">
        <f ca="1">VLOOKUP(L270, 기준!$A$1:$C$15,3)</f>
        <v>30대</v>
      </c>
      <c r="N270" s="1" t="str">
        <f t="shared" si="74"/>
        <v>1</v>
      </c>
      <c r="O270" s="13">
        <v>20061002</v>
      </c>
      <c r="P270" s="1" t="str">
        <f t="shared" si="75"/>
        <v>2006</v>
      </c>
      <c r="Q270" s="1" t="str">
        <f t="shared" si="76"/>
        <v>10</v>
      </c>
      <c r="R270" s="1" t="str">
        <f t="shared" si="77"/>
        <v>02</v>
      </c>
      <c r="S270" s="3">
        <f t="shared" si="78"/>
        <v>38992</v>
      </c>
      <c r="T270" s="1">
        <f t="shared" ca="1" si="79"/>
        <v>6636</v>
      </c>
    </row>
    <row r="271" spans="1:20" x14ac:dyDescent="0.4">
      <c r="A271" s="1" t="s">
        <v>288</v>
      </c>
      <c r="B271" s="1" t="s">
        <v>442</v>
      </c>
      <c r="C271" s="1" t="str">
        <f t="shared" si="69"/>
        <v>940101</v>
      </c>
      <c r="D271" s="1" t="str">
        <f t="shared" si="70"/>
        <v>94</v>
      </c>
      <c r="E271" s="1" t="str">
        <f t="shared" si="64"/>
        <v>01</v>
      </c>
      <c r="F271" s="1" t="str">
        <f t="shared" si="65"/>
        <v>01</v>
      </c>
      <c r="G271" s="3">
        <f t="shared" si="66"/>
        <v>34335</v>
      </c>
      <c r="H271" s="3">
        <f t="shared" ca="1" si="71"/>
        <v>45628</v>
      </c>
      <c r="I271" s="4">
        <f t="shared" ca="1" si="67"/>
        <v>11293</v>
      </c>
      <c r="J271" s="5">
        <f t="shared" ca="1" si="72"/>
        <v>30.93972602739726</v>
      </c>
      <c r="K271" s="5">
        <f t="shared" ca="1" si="73"/>
        <v>30</v>
      </c>
      <c r="L271" s="5">
        <f t="shared" ca="1" si="68"/>
        <v>31</v>
      </c>
      <c r="M271" s="6" t="str">
        <f ca="1">VLOOKUP(L271, 기준!$A$1:$C$15,3)</f>
        <v>30대</v>
      </c>
      <c r="N271" s="1" t="str">
        <f t="shared" si="74"/>
        <v>1</v>
      </c>
      <c r="O271" s="13">
        <v>20061002</v>
      </c>
      <c r="P271" s="1" t="str">
        <f t="shared" si="75"/>
        <v>2006</v>
      </c>
      <c r="Q271" s="1" t="str">
        <f t="shared" si="76"/>
        <v>10</v>
      </c>
      <c r="R271" s="1" t="str">
        <f t="shared" si="77"/>
        <v>02</v>
      </c>
      <c r="S271" s="3">
        <f t="shared" si="78"/>
        <v>38992</v>
      </c>
      <c r="T271" s="1">
        <f t="shared" ca="1" si="79"/>
        <v>6636</v>
      </c>
    </row>
    <row r="272" spans="1:20" x14ac:dyDescent="0.4">
      <c r="A272" s="1" t="s">
        <v>289</v>
      </c>
      <c r="B272" s="2" t="s">
        <v>436</v>
      </c>
      <c r="C272" s="1" t="str">
        <f t="shared" si="69"/>
        <v>191211</v>
      </c>
      <c r="D272" s="1" t="str">
        <f t="shared" si="70"/>
        <v>19</v>
      </c>
      <c r="E272" s="1" t="str">
        <f t="shared" si="64"/>
        <v>12</v>
      </c>
      <c r="F272" s="1" t="str">
        <f t="shared" si="65"/>
        <v>11</v>
      </c>
      <c r="G272" s="3">
        <f t="shared" si="66"/>
        <v>7285</v>
      </c>
      <c r="H272" s="3">
        <f t="shared" ca="1" si="71"/>
        <v>45628</v>
      </c>
      <c r="I272" s="4">
        <f t="shared" ca="1" si="67"/>
        <v>38343</v>
      </c>
      <c r="J272" s="5">
        <f t="shared" ca="1" si="72"/>
        <v>105.04931506849314</v>
      </c>
      <c r="K272" s="5">
        <f t="shared" ca="1" si="73"/>
        <v>105</v>
      </c>
      <c r="L272" s="5">
        <f t="shared" ca="1" si="68"/>
        <v>106</v>
      </c>
      <c r="M272" s="6" t="str">
        <f ca="1">VLOOKUP(L272, 기준!$A$1:$C$15,3)</f>
        <v>100대</v>
      </c>
      <c r="N272" s="1" t="str">
        <f t="shared" si="74"/>
        <v>1</v>
      </c>
      <c r="O272" s="13">
        <v>20061002</v>
      </c>
      <c r="P272" s="1" t="str">
        <f t="shared" si="75"/>
        <v>2006</v>
      </c>
      <c r="Q272" s="1" t="str">
        <f t="shared" si="76"/>
        <v>10</v>
      </c>
      <c r="R272" s="1" t="str">
        <f t="shared" si="77"/>
        <v>02</v>
      </c>
      <c r="S272" s="3">
        <f t="shared" si="78"/>
        <v>38992</v>
      </c>
      <c r="T272" s="1">
        <f t="shared" ca="1" si="79"/>
        <v>6636</v>
      </c>
    </row>
    <row r="273" spans="1:20" x14ac:dyDescent="0.4">
      <c r="A273" s="1" t="s">
        <v>290</v>
      </c>
      <c r="B273" s="1" t="s">
        <v>12</v>
      </c>
      <c r="C273" s="1" t="str">
        <f t="shared" si="69"/>
        <v>910101</v>
      </c>
      <c r="D273" s="1" t="str">
        <f t="shared" si="70"/>
        <v>91</v>
      </c>
      <c r="E273" s="1" t="str">
        <f t="shared" si="64"/>
        <v>01</v>
      </c>
      <c r="F273" s="1" t="str">
        <f t="shared" si="65"/>
        <v>01</v>
      </c>
      <c r="G273" s="3">
        <f t="shared" si="66"/>
        <v>33239</v>
      </c>
      <c r="H273" s="3">
        <f t="shared" ca="1" si="71"/>
        <v>45628</v>
      </c>
      <c r="I273" s="4">
        <f t="shared" ca="1" si="67"/>
        <v>12389</v>
      </c>
      <c r="J273" s="5">
        <f t="shared" ca="1" si="72"/>
        <v>33.942465753424656</v>
      </c>
      <c r="K273" s="5">
        <f t="shared" ca="1" si="73"/>
        <v>33</v>
      </c>
      <c r="L273" s="5">
        <f t="shared" ca="1" si="68"/>
        <v>34</v>
      </c>
      <c r="M273" s="6" t="str">
        <f ca="1">VLOOKUP(L273, 기준!$A$1:$C$15,3)</f>
        <v>30대</v>
      </c>
      <c r="N273" s="1" t="str">
        <f t="shared" si="74"/>
        <v>1</v>
      </c>
      <c r="O273" s="13">
        <v>20061002</v>
      </c>
      <c r="P273" s="1" t="str">
        <f t="shared" si="75"/>
        <v>2006</v>
      </c>
      <c r="Q273" s="1" t="str">
        <f t="shared" si="76"/>
        <v>10</v>
      </c>
      <c r="R273" s="1" t="str">
        <f t="shared" si="77"/>
        <v>02</v>
      </c>
      <c r="S273" s="3">
        <f t="shared" si="78"/>
        <v>38992</v>
      </c>
      <c r="T273" s="1">
        <f t="shared" ca="1" si="79"/>
        <v>6636</v>
      </c>
    </row>
    <row r="274" spans="1:20" x14ac:dyDescent="0.4">
      <c r="A274" s="1" t="s">
        <v>291</v>
      </c>
      <c r="B274" s="2" t="s">
        <v>447</v>
      </c>
      <c r="C274" s="1" t="str">
        <f t="shared" si="69"/>
        <v>691211</v>
      </c>
      <c r="D274" s="1" t="str">
        <f t="shared" si="70"/>
        <v>69</v>
      </c>
      <c r="E274" s="1" t="str">
        <f t="shared" si="64"/>
        <v>12</v>
      </c>
      <c r="F274" s="1" t="str">
        <f t="shared" si="65"/>
        <v>11</v>
      </c>
      <c r="G274" s="3">
        <f t="shared" si="66"/>
        <v>25548</v>
      </c>
      <c r="H274" s="3">
        <f t="shared" ca="1" si="71"/>
        <v>45628</v>
      </c>
      <c r="I274" s="4">
        <f t="shared" ca="1" si="67"/>
        <v>20080</v>
      </c>
      <c r="J274" s="5">
        <f t="shared" ca="1" si="72"/>
        <v>55.013698630136986</v>
      </c>
      <c r="K274" s="5">
        <f t="shared" ca="1" si="73"/>
        <v>55</v>
      </c>
      <c r="L274" s="5">
        <f t="shared" ca="1" si="68"/>
        <v>56</v>
      </c>
      <c r="M274" s="6" t="str">
        <f ca="1">VLOOKUP(L274, 기준!$A$1:$C$15,3)</f>
        <v>50대</v>
      </c>
      <c r="N274" s="1" t="str">
        <f t="shared" si="74"/>
        <v>1</v>
      </c>
      <c r="O274" s="13">
        <v>20061002</v>
      </c>
      <c r="P274" s="1" t="str">
        <f t="shared" si="75"/>
        <v>2006</v>
      </c>
      <c r="Q274" s="1" t="str">
        <f t="shared" si="76"/>
        <v>10</v>
      </c>
      <c r="R274" s="1" t="str">
        <f t="shared" si="77"/>
        <v>02</v>
      </c>
      <c r="S274" s="3">
        <f t="shared" si="78"/>
        <v>38992</v>
      </c>
      <c r="T274" s="1">
        <f t="shared" ca="1" si="79"/>
        <v>6636</v>
      </c>
    </row>
    <row r="275" spans="1:20" x14ac:dyDescent="0.4">
      <c r="A275" s="1" t="s">
        <v>292</v>
      </c>
      <c r="B275" s="1" t="s">
        <v>461</v>
      </c>
      <c r="C275" s="1" t="str">
        <f t="shared" si="69"/>
        <v>900111</v>
      </c>
      <c r="D275" s="1" t="str">
        <f t="shared" si="70"/>
        <v>90</v>
      </c>
      <c r="E275" s="1" t="str">
        <f t="shared" si="64"/>
        <v>01</v>
      </c>
      <c r="F275" s="1" t="str">
        <f t="shared" si="65"/>
        <v>11</v>
      </c>
      <c r="G275" s="3">
        <f t="shared" si="66"/>
        <v>32884</v>
      </c>
      <c r="H275" s="3">
        <f t="shared" ca="1" si="71"/>
        <v>45628</v>
      </c>
      <c r="I275" s="4">
        <f t="shared" ca="1" si="67"/>
        <v>12744</v>
      </c>
      <c r="J275" s="5">
        <f t="shared" ca="1" si="72"/>
        <v>34.915068493150685</v>
      </c>
      <c r="K275" s="5">
        <f t="shared" ca="1" si="73"/>
        <v>34</v>
      </c>
      <c r="L275" s="5">
        <f t="shared" ca="1" si="68"/>
        <v>35</v>
      </c>
      <c r="M275" s="6" t="str">
        <f ca="1">VLOOKUP(L275, 기준!$A$1:$C$15,3)</f>
        <v>30대</v>
      </c>
      <c r="N275" s="1" t="str">
        <f t="shared" si="74"/>
        <v>1</v>
      </c>
      <c r="O275" s="13">
        <v>20061011</v>
      </c>
      <c r="P275" s="1" t="str">
        <f t="shared" si="75"/>
        <v>2006</v>
      </c>
      <c r="Q275" s="1" t="str">
        <f t="shared" si="76"/>
        <v>10</v>
      </c>
      <c r="R275" s="1" t="str">
        <f t="shared" si="77"/>
        <v>11</v>
      </c>
      <c r="S275" s="3">
        <f t="shared" si="78"/>
        <v>39001</v>
      </c>
      <c r="T275" s="1">
        <f t="shared" ca="1" si="79"/>
        <v>6627</v>
      </c>
    </row>
    <row r="276" spans="1:20" x14ac:dyDescent="0.4">
      <c r="A276" s="1" t="s">
        <v>293</v>
      </c>
      <c r="B276" s="1" t="s">
        <v>462</v>
      </c>
      <c r="C276" s="1" t="str">
        <f t="shared" si="69"/>
        <v>911111</v>
      </c>
      <c r="D276" s="1" t="str">
        <f t="shared" si="70"/>
        <v>91</v>
      </c>
      <c r="E276" s="1" t="str">
        <f t="shared" si="64"/>
        <v>11</v>
      </c>
      <c r="F276" s="1" t="str">
        <f t="shared" si="65"/>
        <v>11</v>
      </c>
      <c r="G276" s="3">
        <f t="shared" si="66"/>
        <v>33553</v>
      </c>
      <c r="H276" s="3">
        <f t="shared" ca="1" si="71"/>
        <v>45628</v>
      </c>
      <c r="I276" s="4">
        <f t="shared" ca="1" si="67"/>
        <v>12075</v>
      </c>
      <c r="J276" s="5">
        <f t="shared" ca="1" si="72"/>
        <v>33.082191780821915</v>
      </c>
      <c r="K276" s="5">
        <f t="shared" ca="1" si="73"/>
        <v>33</v>
      </c>
      <c r="L276" s="5">
        <f t="shared" ca="1" si="68"/>
        <v>34</v>
      </c>
      <c r="M276" s="6" t="str">
        <f ca="1">VLOOKUP(L276, 기준!$A$1:$C$15,3)</f>
        <v>30대</v>
      </c>
      <c r="N276" s="1" t="str">
        <f t="shared" si="74"/>
        <v>1</v>
      </c>
      <c r="O276" s="13">
        <v>20061011</v>
      </c>
      <c r="P276" s="1" t="str">
        <f t="shared" si="75"/>
        <v>2006</v>
      </c>
      <c r="Q276" s="1" t="str">
        <f t="shared" si="76"/>
        <v>10</v>
      </c>
      <c r="R276" s="1" t="str">
        <f t="shared" si="77"/>
        <v>11</v>
      </c>
      <c r="S276" s="3">
        <f t="shared" si="78"/>
        <v>39001</v>
      </c>
      <c r="T276" s="1">
        <f t="shared" ca="1" si="79"/>
        <v>6627</v>
      </c>
    </row>
    <row r="277" spans="1:20" x14ac:dyDescent="0.4">
      <c r="A277" s="1" t="s">
        <v>294</v>
      </c>
      <c r="B277" s="1" t="s">
        <v>440</v>
      </c>
      <c r="C277" s="1" t="str">
        <f t="shared" si="69"/>
        <v>940101</v>
      </c>
      <c r="D277" s="1" t="str">
        <f t="shared" si="70"/>
        <v>94</v>
      </c>
      <c r="E277" s="1" t="str">
        <f t="shared" si="64"/>
        <v>01</v>
      </c>
      <c r="F277" s="1" t="str">
        <f t="shared" si="65"/>
        <v>01</v>
      </c>
      <c r="G277" s="3">
        <f t="shared" si="66"/>
        <v>34335</v>
      </c>
      <c r="H277" s="3">
        <f t="shared" ca="1" si="71"/>
        <v>45628</v>
      </c>
      <c r="I277" s="4">
        <f t="shared" ca="1" si="67"/>
        <v>11293</v>
      </c>
      <c r="J277" s="5">
        <f t="shared" ca="1" si="72"/>
        <v>30.93972602739726</v>
      </c>
      <c r="K277" s="5">
        <f t="shared" ca="1" si="73"/>
        <v>30</v>
      </c>
      <c r="L277" s="5">
        <f t="shared" ca="1" si="68"/>
        <v>31</v>
      </c>
      <c r="M277" s="6" t="str">
        <f ca="1">VLOOKUP(L277, 기준!$A$1:$C$15,3)</f>
        <v>30대</v>
      </c>
      <c r="N277" s="1" t="str">
        <f t="shared" si="74"/>
        <v>1</v>
      </c>
      <c r="O277" s="13">
        <v>20061011</v>
      </c>
      <c r="P277" s="1" t="str">
        <f t="shared" si="75"/>
        <v>2006</v>
      </c>
      <c r="Q277" s="1" t="str">
        <f t="shared" si="76"/>
        <v>10</v>
      </c>
      <c r="R277" s="1" t="str">
        <f t="shared" si="77"/>
        <v>11</v>
      </c>
      <c r="S277" s="3">
        <f t="shared" si="78"/>
        <v>39001</v>
      </c>
      <c r="T277" s="1">
        <f t="shared" ca="1" si="79"/>
        <v>6627</v>
      </c>
    </row>
    <row r="278" spans="1:20" x14ac:dyDescent="0.4">
      <c r="A278" s="1" t="s">
        <v>295</v>
      </c>
      <c r="B278" s="2" t="s">
        <v>434</v>
      </c>
      <c r="C278" s="1" t="str">
        <f t="shared" si="69"/>
        <v>191211</v>
      </c>
      <c r="D278" s="1" t="str">
        <f t="shared" si="70"/>
        <v>19</v>
      </c>
      <c r="E278" s="1" t="str">
        <f t="shared" si="64"/>
        <v>12</v>
      </c>
      <c r="F278" s="1" t="str">
        <f t="shared" si="65"/>
        <v>11</v>
      </c>
      <c r="G278" s="3">
        <f t="shared" si="66"/>
        <v>7285</v>
      </c>
      <c r="H278" s="3">
        <f t="shared" ca="1" si="71"/>
        <v>45628</v>
      </c>
      <c r="I278" s="4">
        <f t="shared" ca="1" si="67"/>
        <v>38343</v>
      </c>
      <c r="J278" s="5">
        <f t="shared" ca="1" si="72"/>
        <v>105.04931506849314</v>
      </c>
      <c r="K278" s="5">
        <f t="shared" ca="1" si="73"/>
        <v>105</v>
      </c>
      <c r="L278" s="5">
        <f t="shared" ca="1" si="68"/>
        <v>106</v>
      </c>
      <c r="M278" s="6" t="str">
        <f ca="1">VLOOKUP(L278, 기준!$A$1:$C$15,3)</f>
        <v>100대</v>
      </c>
      <c r="N278" s="1" t="str">
        <f t="shared" si="74"/>
        <v>1</v>
      </c>
      <c r="O278" s="13">
        <v>20061011</v>
      </c>
      <c r="P278" s="1" t="str">
        <f t="shared" si="75"/>
        <v>2006</v>
      </c>
      <c r="Q278" s="1" t="str">
        <f t="shared" si="76"/>
        <v>10</v>
      </c>
      <c r="R278" s="1" t="str">
        <f t="shared" si="77"/>
        <v>11</v>
      </c>
      <c r="S278" s="3">
        <f t="shared" si="78"/>
        <v>39001</v>
      </c>
      <c r="T278" s="1">
        <f t="shared" ca="1" si="79"/>
        <v>6627</v>
      </c>
    </row>
    <row r="279" spans="1:20" x14ac:dyDescent="0.4">
      <c r="A279" s="1" t="s">
        <v>296</v>
      </c>
      <c r="B279" s="1" t="s">
        <v>466</v>
      </c>
      <c r="C279" s="1" t="str">
        <f t="shared" si="69"/>
        <v>911111</v>
      </c>
      <c r="D279" s="1" t="str">
        <f t="shared" si="70"/>
        <v>91</v>
      </c>
      <c r="E279" s="1" t="str">
        <f t="shared" si="64"/>
        <v>11</v>
      </c>
      <c r="F279" s="1" t="str">
        <f t="shared" si="65"/>
        <v>11</v>
      </c>
      <c r="G279" s="3">
        <f t="shared" si="66"/>
        <v>33553</v>
      </c>
      <c r="H279" s="3">
        <f t="shared" ca="1" si="71"/>
        <v>45628</v>
      </c>
      <c r="I279" s="4">
        <f t="shared" ca="1" si="67"/>
        <v>12075</v>
      </c>
      <c r="J279" s="5">
        <f t="shared" ca="1" si="72"/>
        <v>33.082191780821915</v>
      </c>
      <c r="K279" s="5">
        <f t="shared" ca="1" si="73"/>
        <v>33</v>
      </c>
      <c r="L279" s="5">
        <f t="shared" ca="1" si="68"/>
        <v>34</v>
      </c>
      <c r="M279" s="6" t="str">
        <f ca="1">VLOOKUP(L279, 기준!$A$1:$C$15,3)</f>
        <v>30대</v>
      </c>
      <c r="N279" s="1" t="str">
        <f t="shared" si="74"/>
        <v>2</v>
      </c>
      <c r="O279" s="13">
        <v>20061011</v>
      </c>
      <c r="P279" s="1" t="str">
        <f t="shared" si="75"/>
        <v>2006</v>
      </c>
      <c r="Q279" s="1" t="str">
        <f t="shared" si="76"/>
        <v>10</v>
      </c>
      <c r="R279" s="1" t="str">
        <f t="shared" si="77"/>
        <v>11</v>
      </c>
      <c r="S279" s="3">
        <f t="shared" si="78"/>
        <v>39001</v>
      </c>
      <c r="T279" s="1">
        <f t="shared" ca="1" si="79"/>
        <v>6627</v>
      </c>
    </row>
    <row r="280" spans="1:20" x14ac:dyDescent="0.4">
      <c r="A280" s="1" t="s">
        <v>297</v>
      </c>
      <c r="B280" s="2" t="s">
        <v>447</v>
      </c>
      <c r="C280" s="1" t="str">
        <f t="shared" si="69"/>
        <v>691211</v>
      </c>
      <c r="D280" s="1" t="str">
        <f t="shared" si="70"/>
        <v>69</v>
      </c>
      <c r="E280" s="1" t="str">
        <f t="shared" si="64"/>
        <v>12</v>
      </c>
      <c r="F280" s="1" t="str">
        <f t="shared" si="65"/>
        <v>11</v>
      </c>
      <c r="G280" s="3">
        <f t="shared" si="66"/>
        <v>25548</v>
      </c>
      <c r="H280" s="3">
        <f t="shared" ca="1" si="71"/>
        <v>45628</v>
      </c>
      <c r="I280" s="4">
        <f t="shared" ca="1" si="67"/>
        <v>20080</v>
      </c>
      <c r="J280" s="5">
        <f t="shared" ca="1" si="72"/>
        <v>55.013698630136986</v>
      </c>
      <c r="K280" s="5">
        <f t="shared" ca="1" si="73"/>
        <v>55</v>
      </c>
      <c r="L280" s="5">
        <f t="shared" ca="1" si="68"/>
        <v>56</v>
      </c>
      <c r="M280" s="6" t="str">
        <f ca="1">VLOOKUP(L280, 기준!$A$1:$C$15,3)</f>
        <v>50대</v>
      </c>
      <c r="N280" s="1" t="str">
        <f t="shared" si="74"/>
        <v>1</v>
      </c>
      <c r="O280" s="13">
        <v>20061011</v>
      </c>
      <c r="P280" s="1" t="str">
        <f t="shared" si="75"/>
        <v>2006</v>
      </c>
      <c r="Q280" s="1" t="str">
        <f t="shared" si="76"/>
        <v>10</v>
      </c>
      <c r="R280" s="1" t="str">
        <f t="shared" si="77"/>
        <v>11</v>
      </c>
      <c r="S280" s="3">
        <f t="shared" si="78"/>
        <v>39001</v>
      </c>
      <c r="T280" s="1">
        <f t="shared" ca="1" si="79"/>
        <v>6627</v>
      </c>
    </row>
    <row r="281" spans="1:20" x14ac:dyDescent="0.4">
      <c r="A281" s="1" t="s">
        <v>298</v>
      </c>
      <c r="B281" s="1" t="s">
        <v>441</v>
      </c>
      <c r="C281" s="1" t="str">
        <f t="shared" si="69"/>
        <v>900111</v>
      </c>
      <c r="D281" s="1" t="str">
        <f t="shared" si="70"/>
        <v>90</v>
      </c>
      <c r="E281" s="1" t="str">
        <f t="shared" ref="E281:E344" si="80">MID(C281, 3,2)</f>
        <v>01</v>
      </c>
      <c r="F281" s="1" t="str">
        <f t="shared" ref="F281:F344" si="81">MID(C281,5,2)</f>
        <v>11</v>
      </c>
      <c r="G281" s="3">
        <f t="shared" ref="G281:G344" si="82">DATE(D281, E281, F281)</f>
        <v>32884</v>
      </c>
      <c r="H281" s="3">
        <f t="shared" ca="1" si="71"/>
        <v>45628</v>
      </c>
      <c r="I281" s="4">
        <f t="shared" ca="1" si="67"/>
        <v>12744</v>
      </c>
      <c r="J281" s="5">
        <f t="shared" ca="1" si="72"/>
        <v>34.915068493150685</v>
      </c>
      <c r="K281" s="5">
        <f t="shared" ca="1" si="73"/>
        <v>34</v>
      </c>
      <c r="L281" s="5">
        <f t="shared" ca="1" si="68"/>
        <v>35</v>
      </c>
      <c r="M281" s="6" t="str">
        <f ca="1">VLOOKUP(L281, 기준!$A$1:$C$15,3)</f>
        <v>30대</v>
      </c>
      <c r="N281" s="1" t="str">
        <f t="shared" si="74"/>
        <v>1</v>
      </c>
      <c r="O281" s="13">
        <v>20061011</v>
      </c>
      <c r="P281" s="1" t="str">
        <f t="shared" si="75"/>
        <v>2006</v>
      </c>
      <c r="Q281" s="1" t="str">
        <f t="shared" si="76"/>
        <v>10</v>
      </c>
      <c r="R281" s="1" t="str">
        <f t="shared" si="77"/>
        <v>11</v>
      </c>
      <c r="S281" s="3">
        <f t="shared" si="78"/>
        <v>39001</v>
      </c>
      <c r="T281" s="1">
        <f t="shared" ca="1" si="79"/>
        <v>6627</v>
      </c>
    </row>
    <row r="282" spans="1:20" x14ac:dyDescent="0.4">
      <c r="A282" s="1" t="s">
        <v>299</v>
      </c>
      <c r="B282" s="1" t="s">
        <v>435</v>
      </c>
      <c r="C282" s="1" t="str">
        <f t="shared" si="69"/>
        <v>911111</v>
      </c>
      <c r="D282" s="1" t="str">
        <f t="shared" si="70"/>
        <v>91</v>
      </c>
      <c r="E282" s="1" t="str">
        <f t="shared" si="80"/>
        <v>11</v>
      </c>
      <c r="F282" s="1" t="str">
        <f t="shared" si="81"/>
        <v>11</v>
      </c>
      <c r="G282" s="3">
        <f t="shared" si="82"/>
        <v>33553</v>
      </c>
      <c r="H282" s="3">
        <f t="shared" ca="1" si="71"/>
        <v>45628</v>
      </c>
      <c r="I282" s="4">
        <f t="shared" ca="1" si="67"/>
        <v>12075</v>
      </c>
      <c r="J282" s="5">
        <f t="shared" ca="1" si="72"/>
        <v>33.082191780821915</v>
      </c>
      <c r="K282" s="5">
        <f t="shared" ca="1" si="73"/>
        <v>33</v>
      </c>
      <c r="L282" s="5">
        <f t="shared" ca="1" si="68"/>
        <v>34</v>
      </c>
      <c r="M282" s="6" t="str">
        <f ca="1">VLOOKUP(L282, 기준!$A$1:$C$15,3)</f>
        <v>30대</v>
      </c>
      <c r="N282" s="1" t="str">
        <f t="shared" si="74"/>
        <v>1</v>
      </c>
      <c r="O282" s="13">
        <v>20061011</v>
      </c>
      <c r="P282" s="1" t="str">
        <f t="shared" si="75"/>
        <v>2006</v>
      </c>
      <c r="Q282" s="1" t="str">
        <f t="shared" si="76"/>
        <v>10</v>
      </c>
      <c r="R282" s="1" t="str">
        <f t="shared" si="77"/>
        <v>11</v>
      </c>
      <c r="S282" s="3">
        <f t="shared" si="78"/>
        <v>39001</v>
      </c>
      <c r="T282" s="1">
        <f t="shared" ca="1" si="79"/>
        <v>6627</v>
      </c>
    </row>
    <row r="283" spans="1:20" x14ac:dyDescent="0.4">
      <c r="A283" s="1" t="s">
        <v>300</v>
      </c>
      <c r="B283" s="1" t="s">
        <v>442</v>
      </c>
      <c r="C283" s="1" t="str">
        <f t="shared" si="69"/>
        <v>940101</v>
      </c>
      <c r="D283" s="1" t="str">
        <f t="shared" si="70"/>
        <v>94</v>
      </c>
      <c r="E283" s="1" t="str">
        <f t="shared" si="80"/>
        <v>01</v>
      </c>
      <c r="F283" s="1" t="str">
        <f t="shared" si="81"/>
        <v>01</v>
      </c>
      <c r="G283" s="3">
        <f t="shared" si="82"/>
        <v>34335</v>
      </c>
      <c r="H283" s="3">
        <f t="shared" ca="1" si="71"/>
        <v>45628</v>
      </c>
      <c r="I283" s="4">
        <f t="shared" ca="1" si="67"/>
        <v>11293</v>
      </c>
      <c r="J283" s="5">
        <f t="shared" ca="1" si="72"/>
        <v>30.93972602739726</v>
      </c>
      <c r="K283" s="5">
        <f t="shared" ca="1" si="73"/>
        <v>30</v>
      </c>
      <c r="L283" s="5">
        <f t="shared" ca="1" si="68"/>
        <v>31</v>
      </c>
      <c r="M283" s="6" t="str">
        <f ca="1">VLOOKUP(L283, 기준!$A$1:$C$15,3)</f>
        <v>30대</v>
      </c>
      <c r="N283" s="1" t="str">
        <f t="shared" si="74"/>
        <v>1</v>
      </c>
      <c r="O283" s="13">
        <v>20061011</v>
      </c>
      <c r="P283" s="1" t="str">
        <f t="shared" si="75"/>
        <v>2006</v>
      </c>
      <c r="Q283" s="1" t="str">
        <f t="shared" si="76"/>
        <v>10</v>
      </c>
      <c r="R283" s="1" t="str">
        <f t="shared" si="77"/>
        <v>11</v>
      </c>
      <c r="S283" s="3">
        <f t="shared" si="78"/>
        <v>39001</v>
      </c>
      <c r="T283" s="1">
        <f t="shared" ca="1" si="79"/>
        <v>6627</v>
      </c>
    </row>
    <row r="284" spans="1:20" x14ac:dyDescent="0.4">
      <c r="A284" s="1" t="s">
        <v>301</v>
      </c>
      <c r="B284" s="2" t="s">
        <v>434</v>
      </c>
      <c r="C284" s="1" t="str">
        <f t="shared" si="69"/>
        <v>191211</v>
      </c>
      <c r="D284" s="1" t="str">
        <f t="shared" si="70"/>
        <v>19</v>
      </c>
      <c r="E284" s="1" t="str">
        <f t="shared" si="80"/>
        <v>12</v>
      </c>
      <c r="F284" s="1" t="str">
        <f t="shared" si="81"/>
        <v>11</v>
      </c>
      <c r="G284" s="3">
        <f t="shared" si="82"/>
        <v>7285</v>
      </c>
      <c r="H284" s="3">
        <f t="shared" ca="1" si="71"/>
        <v>45628</v>
      </c>
      <c r="I284" s="4">
        <f t="shared" ca="1" si="67"/>
        <v>38343</v>
      </c>
      <c r="J284" s="5">
        <f t="shared" ca="1" si="72"/>
        <v>105.04931506849314</v>
      </c>
      <c r="K284" s="5">
        <f t="shared" ca="1" si="73"/>
        <v>105</v>
      </c>
      <c r="L284" s="5">
        <f t="shared" ca="1" si="68"/>
        <v>106</v>
      </c>
      <c r="M284" s="6" t="str">
        <f ca="1">VLOOKUP(L284, 기준!$A$1:$C$15,3)</f>
        <v>100대</v>
      </c>
      <c r="N284" s="1" t="str">
        <f t="shared" si="74"/>
        <v>1</v>
      </c>
      <c r="O284" s="13">
        <v>20061011</v>
      </c>
      <c r="P284" s="1" t="str">
        <f t="shared" si="75"/>
        <v>2006</v>
      </c>
      <c r="Q284" s="1" t="str">
        <f t="shared" si="76"/>
        <v>10</v>
      </c>
      <c r="R284" s="1" t="str">
        <f t="shared" si="77"/>
        <v>11</v>
      </c>
      <c r="S284" s="3">
        <f t="shared" si="78"/>
        <v>39001</v>
      </c>
      <c r="T284" s="1">
        <f t="shared" ca="1" si="79"/>
        <v>6627</v>
      </c>
    </row>
    <row r="285" spans="1:20" x14ac:dyDescent="0.4">
      <c r="A285" s="1" t="s">
        <v>302</v>
      </c>
      <c r="B285" s="1" t="s">
        <v>466</v>
      </c>
      <c r="C285" s="1" t="str">
        <f t="shared" si="69"/>
        <v>911111</v>
      </c>
      <c r="D285" s="1" t="str">
        <f t="shared" si="70"/>
        <v>91</v>
      </c>
      <c r="E285" s="1" t="str">
        <f t="shared" si="80"/>
        <v>11</v>
      </c>
      <c r="F285" s="1" t="str">
        <f t="shared" si="81"/>
        <v>11</v>
      </c>
      <c r="G285" s="3">
        <f t="shared" si="82"/>
        <v>33553</v>
      </c>
      <c r="H285" s="3">
        <f t="shared" ca="1" si="71"/>
        <v>45628</v>
      </c>
      <c r="I285" s="4">
        <f t="shared" ref="I285:I348" ca="1" si="83">H285-G285</f>
        <v>12075</v>
      </c>
      <c r="J285" s="5">
        <f t="shared" ca="1" si="72"/>
        <v>33.082191780821915</v>
      </c>
      <c r="K285" s="5">
        <f t="shared" ca="1" si="73"/>
        <v>33</v>
      </c>
      <c r="L285" s="5">
        <f t="shared" ref="L285:L348" ca="1" si="84">ROUNDUP(J285, 0)</f>
        <v>34</v>
      </c>
      <c r="M285" s="6" t="str">
        <f ca="1">VLOOKUP(L285, 기준!$A$1:$C$15,3)</f>
        <v>30대</v>
      </c>
      <c r="N285" s="1" t="str">
        <f t="shared" si="74"/>
        <v>2</v>
      </c>
      <c r="O285" s="13">
        <v>20061011</v>
      </c>
      <c r="P285" s="1" t="str">
        <f t="shared" si="75"/>
        <v>2006</v>
      </c>
      <c r="Q285" s="1" t="str">
        <f t="shared" si="76"/>
        <v>10</v>
      </c>
      <c r="R285" s="1" t="str">
        <f t="shared" si="77"/>
        <v>11</v>
      </c>
      <c r="S285" s="3">
        <f t="shared" si="78"/>
        <v>39001</v>
      </c>
      <c r="T285" s="1">
        <f t="shared" ca="1" si="79"/>
        <v>6627</v>
      </c>
    </row>
    <row r="286" spans="1:20" x14ac:dyDescent="0.4">
      <c r="A286" s="1" t="s">
        <v>303</v>
      </c>
      <c r="B286" s="2" t="s">
        <v>447</v>
      </c>
      <c r="C286" s="1" t="str">
        <f t="shared" si="69"/>
        <v>691211</v>
      </c>
      <c r="D286" s="1" t="str">
        <f t="shared" si="70"/>
        <v>69</v>
      </c>
      <c r="E286" s="1" t="str">
        <f t="shared" si="80"/>
        <v>12</v>
      </c>
      <c r="F286" s="1" t="str">
        <f t="shared" si="81"/>
        <v>11</v>
      </c>
      <c r="G286" s="3">
        <f t="shared" si="82"/>
        <v>25548</v>
      </c>
      <c r="H286" s="3">
        <f t="shared" ca="1" si="71"/>
        <v>45628</v>
      </c>
      <c r="I286" s="4">
        <f t="shared" ca="1" si="83"/>
        <v>20080</v>
      </c>
      <c r="J286" s="5">
        <f t="shared" ca="1" si="72"/>
        <v>55.013698630136986</v>
      </c>
      <c r="K286" s="5">
        <f t="shared" ca="1" si="73"/>
        <v>55</v>
      </c>
      <c r="L286" s="5">
        <f t="shared" ca="1" si="84"/>
        <v>56</v>
      </c>
      <c r="M286" s="6" t="str">
        <f ca="1">VLOOKUP(L286, 기준!$A$1:$C$15,3)</f>
        <v>50대</v>
      </c>
      <c r="N286" s="1" t="str">
        <f t="shared" si="74"/>
        <v>1</v>
      </c>
      <c r="O286" s="13">
        <v>20061011</v>
      </c>
      <c r="P286" s="1" t="str">
        <f t="shared" si="75"/>
        <v>2006</v>
      </c>
      <c r="Q286" s="1" t="str">
        <f t="shared" si="76"/>
        <v>10</v>
      </c>
      <c r="R286" s="1" t="str">
        <f t="shared" si="77"/>
        <v>11</v>
      </c>
      <c r="S286" s="3">
        <f t="shared" si="78"/>
        <v>39001</v>
      </c>
      <c r="T286" s="1">
        <f t="shared" ca="1" si="79"/>
        <v>6627</v>
      </c>
    </row>
    <row r="287" spans="1:20" x14ac:dyDescent="0.4">
      <c r="A287" s="1" t="s">
        <v>304</v>
      </c>
      <c r="B287" s="1" t="s">
        <v>441</v>
      </c>
      <c r="C287" s="1" t="str">
        <f t="shared" si="69"/>
        <v>900111</v>
      </c>
      <c r="D287" s="1" t="str">
        <f t="shared" si="70"/>
        <v>90</v>
      </c>
      <c r="E287" s="1" t="str">
        <f t="shared" si="80"/>
        <v>01</v>
      </c>
      <c r="F287" s="1" t="str">
        <f t="shared" si="81"/>
        <v>11</v>
      </c>
      <c r="G287" s="3">
        <f t="shared" si="82"/>
        <v>32884</v>
      </c>
      <c r="H287" s="3">
        <f t="shared" ca="1" si="71"/>
        <v>45628</v>
      </c>
      <c r="I287" s="4">
        <f t="shared" ca="1" si="83"/>
        <v>12744</v>
      </c>
      <c r="J287" s="5">
        <f t="shared" ca="1" si="72"/>
        <v>34.915068493150685</v>
      </c>
      <c r="K287" s="5">
        <f t="shared" ca="1" si="73"/>
        <v>34</v>
      </c>
      <c r="L287" s="5">
        <f t="shared" ca="1" si="84"/>
        <v>35</v>
      </c>
      <c r="M287" s="6" t="str">
        <f ca="1">VLOOKUP(L287, 기준!$A$1:$C$15,3)</f>
        <v>30대</v>
      </c>
      <c r="N287" s="1" t="str">
        <f t="shared" si="74"/>
        <v>1</v>
      </c>
      <c r="O287" s="13">
        <v>20061011</v>
      </c>
      <c r="P287" s="1" t="str">
        <f t="shared" si="75"/>
        <v>2006</v>
      </c>
      <c r="Q287" s="1" t="str">
        <f t="shared" si="76"/>
        <v>10</v>
      </c>
      <c r="R287" s="1" t="str">
        <f t="shared" si="77"/>
        <v>11</v>
      </c>
      <c r="S287" s="3">
        <f t="shared" si="78"/>
        <v>39001</v>
      </c>
      <c r="T287" s="1">
        <f t="shared" ca="1" si="79"/>
        <v>6627</v>
      </c>
    </row>
    <row r="288" spans="1:20" x14ac:dyDescent="0.4">
      <c r="A288" s="1" t="s">
        <v>305</v>
      </c>
      <c r="B288" s="1" t="s">
        <v>435</v>
      </c>
      <c r="C288" s="1" t="str">
        <f t="shared" si="69"/>
        <v>911111</v>
      </c>
      <c r="D288" s="1" t="str">
        <f t="shared" si="70"/>
        <v>91</v>
      </c>
      <c r="E288" s="1" t="str">
        <f t="shared" si="80"/>
        <v>11</v>
      </c>
      <c r="F288" s="1" t="str">
        <f t="shared" si="81"/>
        <v>11</v>
      </c>
      <c r="G288" s="3">
        <f t="shared" si="82"/>
        <v>33553</v>
      </c>
      <c r="H288" s="3">
        <f t="shared" ca="1" si="71"/>
        <v>45628</v>
      </c>
      <c r="I288" s="4">
        <f t="shared" ca="1" si="83"/>
        <v>12075</v>
      </c>
      <c r="J288" s="5">
        <f t="shared" ca="1" si="72"/>
        <v>33.082191780821915</v>
      </c>
      <c r="K288" s="5">
        <f t="shared" ca="1" si="73"/>
        <v>33</v>
      </c>
      <c r="L288" s="5">
        <f t="shared" ca="1" si="84"/>
        <v>34</v>
      </c>
      <c r="M288" s="6" t="str">
        <f ca="1">VLOOKUP(L288, 기준!$A$1:$C$15,3)</f>
        <v>30대</v>
      </c>
      <c r="N288" s="1" t="str">
        <f t="shared" si="74"/>
        <v>1</v>
      </c>
      <c r="O288" s="13">
        <v>20061011</v>
      </c>
      <c r="P288" s="1" t="str">
        <f t="shared" si="75"/>
        <v>2006</v>
      </c>
      <c r="Q288" s="1" t="str">
        <f t="shared" si="76"/>
        <v>10</v>
      </c>
      <c r="R288" s="1" t="str">
        <f t="shared" si="77"/>
        <v>11</v>
      </c>
      <c r="S288" s="3">
        <f t="shared" si="78"/>
        <v>39001</v>
      </c>
      <c r="T288" s="1">
        <f t="shared" ca="1" si="79"/>
        <v>6627</v>
      </c>
    </row>
    <row r="289" spans="1:20" x14ac:dyDescent="0.4">
      <c r="A289" s="1" t="s">
        <v>306</v>
      </c>
      <c r="B289" s="1" t="s">
        <v>442</v>
      </c>
      <c r="C289" s="1" t="str">
        <f t="shared" si="69"/>
        <v>940101</v>
      </c>
      <c r="D289" s="1" t="str">
        <f t="shared" si="70"/>
        <v>94</v>
      </c>
      <c r="E289" s="1" t="str">
        <f t="shared" si="80"/>
        <v>01</v>
      </c>
      <c r="F289" s="1" t="str">
        <f t="shared" si="81"/>
        <v>01</v>
      </c>
      <c r="G289" s="3">
        <f t="shared" si="82"/>
        <v>34335</v>
      </c>
      <c r="H289" s="3">
        <f t="shared" ca="1" si="71"/>
        <v>45628</v>
      </c>
      <c r="I289" s="4">
        <f t="shared" ca="1" si="83"/>
        <v>11293</v>
      </c>
      <c r="J289" s="5">
        <f t="shared" ca="1" si="72"/>
        <v>30.93972602739726</v>
      </c>
      <c r="K289" s="5">
        <f t="shared" ca="1" si="73"/>
        <v>30</v>
      </c>
      <c r="L289" s="5">
        <f t="shared" ca="1" si="84"/>
        <v>31</v>
      </c>
      <c r="M289" s="6" t="str">
        <f ca="1">VLOOKUP(L289, 기준!$A$1:$C$15,3)</f>
        <v>30대</v>
      </c>
      <c r="N289" s="1" t="str">
        <f t="shared" si="74"/>
        <v>1</v>
      </c>
      <c r="O289" s="13">
        <v>20061010</v>
      </c>
      <c r="P289" s="1" t="str">
        <f t="shared" si="75"/>
        <v>2006</v>
      </c>
      <c r="Q289" s="1" t="str">
        <f t="shared" si="76"/>
        <v>10</v>
      </c>
      <c r="R289" s="1" t="str">
        <f t="shared" si="77"/>
        <v>10</v>
      </c>
      <c r="S289" s="3">
        <f t="shared" si="78"/>
        <v>39000</v>
      </c>
      <c r="T289" s="1">
        <f t="shared" ca="1" si="79"/>
        <v>6628</v>
      </c>
    </row>
    <row r="290" spans="1:20" x14ac:dyDescent="0.4">
      <c r="A290" s="1" t="s">
        <v>307</v>
      </c>
      <c r="B290" s="2" t="s">
        <v>436</v>
      </c>
      <c r="C290" s="1" t="str">
        <f t="shared" si="69"/>
        <v>191211</v>
      </c>
      <c r="D290" s="1" t="str">
        <f t="shared" si="70"/>
        <v>19</v>
      </c>
      <c r="E290" s="1" t="str">
        <f t="shared" si="80"/>
        <v>12</v>
      </c>
      <c r="F290" s="1" t="str">
        <f t="shared" si="81"/>
        <v>11</v>
      </c>
      <c r="G290" s="3">
        <f t="shared" si="82"/>
        <v>7285</v>
      </c>
      <c r="H290" s="3">
        <f t="shared" ca="1" si="71"/>
        <v>45628</v>
      </c>
      <c r="I290" s="4">
        <f t="shared" ca="1" si="83"/>
        <v>38343</v>
      </c>
      <c r="J290" s="5">
        <f t="shared" ca="1" si="72"/>
        <v>105.04931506849314</v>
      </c>
      <c r="K290" s="5">
        <f t="shared" ca="1" si="73"/>
        <v>105</v>
      </c>
      <c r="L290" s="5">
        <f t="shared" ca="1" si="84"/>
        <v>106</v>
      </c>
      <c r="M290" s="6" t="str">
        <f ca="1">VLOOKUP(L290, 기준!$A$1:$C$15,3)</f>
        <v>100대</v>
      </c>
      <c r="N290" s="1" t="str">
        <f t="shared" si="74"/>
        <v>1</v>
      </c>
      <c r="O290" s="13">
        <v>20061010</v>
      </c>
      <c r="P290" s="1" t="str">
        <f t="shared" si="75"/>
        <v>2006</v>
      </c>
      <c r="Q290" s="1" t="str">
        <f t="shared" si="76"/>
        <v>10</v>
      </c>
      <c r="R290" s="1" t="str">
        <f t="shared" si="77"/>
        <v>10</v>
      </c>
      <c r="S290" s="3">
        <f t="shared" si="78"/>
        <v>39000</v>
      </c>
      <c r="T290" s="1">
        <f t="shared" ca="1" si="79"/>
        <v>6628</v>
      </c>
    </row>
    <row r="291" spans="1:20" x14ac:dyDescent="0.4">
      <c r="A291" s="1" t="s">
        <v>308</v>
      </c>
      <c r="B291" s="1" t="s">
        <v>12</v>
      </c>
      <c r="C291" s="1" t="str">
        <f t="shared" si="69"/>
        <v>910101</v>
      </c>
      <c r="D291" s="1" t="str">
        <f t="shared" si="70"/>
        <v>91</v>
      </c>
      <c r="E291" s="1" t="str">
        <f t="shared" si="80"/>
        <v>01</v>
      </c>
      <c r="F291" s="1" t="str">
        <f t="shared" si="81"/>
        <v>01</v>
      </c>
      <c r="G291" s="3">
        <f t="shared" si="82"/>
        <v>33239</v>
      </c>
      <c r="H291" s="3">
        <f t="shared" ca="1" si="71"/>
        <v>45628</v>
      </c>
      <c r="I291" s="4">
        <f t="shared" ca="1" si="83"/>
        <v>12389</v>
      </c>
      <c r="J291" s="5">
        <f t="shared" ca="1" si="72"/>
        <v>33.942465753424656</v>
      </c>
      <c r="K291" s="5">
        <f t="shared" ca="1" si="73"/>
        <v>33</v>
      </c>
      <c r="L291" s="5">
        <f t="shared" ca="1" si="84"/>
        <v>34</v>
      </c>
      <c r="M291" s="6" t="str">
        <f ca="1">VLOOKUP(L291, 기준!$A$1:$C$15,3)</f>
        <v>30대</v>
      </c>
      <c r="N291" s="1" t="str">
        <f t="shared" si="74"/>
        <v>1</v>
      </c>
      <c r="O291" s="13">
        <v>20061011</v>
      </c>
      <c r="P291" s="1" t="str">
        <f t="shared" si="75"/>
        <v>2006</v>
      </c>
      <c r="Q291" s="1" t="str">
        <f t="shared" si="76"/>
        <v>10</v>
      </c>
      <c r="R291" s="1" t="str">
        <f t="shared" si="77"/>
        <v>11</v>
      </c>
      <c r="S291" s="3">
        <f t="shared" si="78"/>
        <v>39001</v>
      </c>
      <c r="T291" s="1">
        <f t="shared" ca="1" si="79"/>
        <v>6627</v>
      </c>
    </row>
    <row r="292" spans="1:20" x14ac:dyDescent="0.4">
      <c r="A292" s="1" t="s">
        <v>309</v>
      </c>
      <c r="B292" s="2" t="s">
        <v>447</v>
      </c>
      <c r="C292" s="1" t="str">
        <f t="shared" si="69"/>
        <v>691211</v>
      </c>
      <c r="D292" s="1" t="str">
        <f t="shared" si="70"/>
        <v>69</v>
      </c>
      <c r="E292" s="1" t="str">
        <f t="shared" si="80"/>
        <v>12</v>
      </c>
      <c r="F292" s="1" t="str">
        <f t="shared" si="81"/>
        <v>11</v>
      </c>
      <c r="G292" s="3">
        <f t="shared" si="82"/>
        <v>25548</v>
      </c>
      <c r="H292" s="3">
        <f t="shared" ca="1" si="71"/>
        <v>45628</v>
      </c>
      <c r="I292" s="4">
        <f t="shared" ca="1" si="83"/>
        <v>20080</v>
      </c>
      <c r="J292" s="5">
        <f t="shared" ca="1" si="72"/>
        <v>55.013698630136986</v>
      </c>
      <c r="K292" s="5">
        <f t="shared" ca="1" si="73"/>
        <v>55</v>
      </c>
      <c r="L292" s="5">
        <f t="shared" ca="1" si="84"/>
        <v>56</v>
      </c>
      <c r="M292" s="6" t="str">
        <f ca="1">VLOOKUP(L292, 기준!$A$1:$C$15,3)</f>
        <v>50대</v>
      </c>
      <c r="N292" s="1" t="str">
        <f t="shared" si="74"/>
        <v>1</v>
      </c>
      <c r="O292" s="13">
        <v>20061011</v>
      </c>
      <c r="P292" s="1" t="str">
        <f t="shared" si="75"/>
        <v>2006</v>
      </c>
      <c r="Q292" s="1" t="str">
        <f t="shared" si="76"/>
        <v>10</v>
      </c>
      <c r="R292" s="1" t="str">
        <f t="shared" si="77"/>
        <v>11</v>
      </c>
      <c r="S292" s="3">
        <f t="shared" si="78"/>
        <v>39001</v>
      </c>
      <c r="T292" s="1">
        <f t="shared" ca="1" si="79"/>
        <v>6627</v>
      </c>
    </row>
    <row r="293" spans="1:20" x14ac:dyDescent="0.4">
      <c r="A293" s="1" t="s">
        <v>310</v>
      </c>
      <c r="B293" s="1" t="s">
        <v>461</v>
      </c>
      <c r="C293" s="1" t="str">
        <f t="shared" si="69"/>
        <v>900111</v>
      </c>
      <c r="D293" s="1" t="str">
        <f t="shared" si="70"/>
        <v>90</v>
      </c>
      <c r="E293" s="1" t="str">
        <f t="shared" si="80"/>
        <v>01</v>
      </c>
      <c r="F293" s="1" t="str">
        <f t="shared" si="81"/>
        <v>11</v>
      </c>
      <c r="G293" s="3">
        <f t="shared" si="82"/>
        <v>32884</v>
      </c>
      <c r="H293" s="3">
        <f t="shared" ca="1" si="71"/>
        <v>45628</v>
      </c>
      <c r="I293" s="4">
        <f t="shared" ca="1" si="83"/>
        <v>12744</v>
      </c>
      <c r="J293" s="5">
        <f t="shared" ca="1" si="72"/>
        <v>34.915068493150685</v>
      </c>
      <c r="K293" s="5">
        <f t="shared" ca="1" si="73"/>
        <v>34</v>
      </c>
      <c r="L293" s="5">
        <f t="shared" ca="1" si="84"/>
        <v>35</v>
      </c>
      <c r="M293" s="6" t="str">
        <f ca="1">VLOOKUP(L293, 기준!$A$1:$C$15,3)</f>
        <v>30대</v>
      </c>
      <c r="N293" s="1" t="str">
        <f t="shared" si="74"/>
        <v>1</v>
      </c>
      <c r="O293" s="13">
        <v>20061011</v>
      </c>
      <c r="P293" s="1" t="str">
        <f t="shared" si="75"/>
        <v>2006</v>
      </c>
      <c r="Q293" s="1" t="str">
        <f t="shared" si="76"/>
        <v>10</v>
      </c>
      <c r="R293" s="1" t="str">
        <f t="shared" si="77"/>
        <v>11</v>
      </c>
      <c r="S293" s="3">
        <f t="shared" si="78"/>
        <v>39001</v>
      </c>
      <c r="T293" s="1">
        <f t="shared" ca="1" si="79"/>
        <v>6627</v>
      </c>
    </row>
    <row r="294" spans="1:20" x14ac:dyDescent="0.4">
      <c r="A294" s="1" t="s">
        <v>311</v>
      </c>
      <c r="B294" s="1" t="s">
        <v>462</v>
      </c>
      <c r="C294" s="1" t="str">
        <f t="shared" si="69"/>
        <v>911111</v>
      </c>
      <c r="D294" s="1" t="str">
        <f t="shared" si="70"/>
        <v>91</v>
      </c>
      <c r="E294" s="1" t="str">
        <f t="shared" si="80"/>
        <v>11</v>
      </c>
      <c r="F294" s="1" t="str">
        <f t="shared" si="81"/>
        <v>11</v>
      </c>
      <c r="G294" s="3">
        <f t="shared" si="82"/>
        <v>33553</v>
      </c>
      <c r="H294" s="3">
        <f t="shared" ca="1" si="71"/>
        <v>45628</v>
      </c>
      <c r="I294" s="4">
        <f t="shared" ca="1" si="83"/>
        <v>12075</v>
      </c>
      <c r="J294" s="5">
        <f t="shared" ca="1" si="72"/>
        <v>33.082191780821915</v>
      </c>
      <c r="K294" s="5">
        <f t="shared" ca="1" si="73"/>
        <v>33</v>
      </c>
      <c r="L294" s="5">
        <f t="shared" ca="1" si="84"/>
        <v>34</v>
      </c>
      <c r="M294" s="6" t="str">
        <f ca="1">VLOOKUP(L294, 기준!$A$1:$C$15,3)</f>
        <v>30대</v>
      </c>
      <c r="N294" s="1" t="str">
        <f t="shared" si="74"/>
        <v>1</v>
      </c>
      <c r="O294" s="13">
        <v>20061011</v>
      </c>
      <c r="P294" s="1" t="str">
        <f t="shared" si="75"/>
        <v>2006</v>
      </c>
      <c r="Q294" s="1" t="str">
        <f t="shared" si="76"/>
        <v>10</v>
      </c>
      <c r="R294" s="1" t="str">
        <f t="shared" si="77"/>
        <v>11</v>
      </c>
      <c r="S294" s="3">
        <f t="shared" si="78"/>
        <v>39001</v>
      </c>
      <c r="T294" s="1">
        <f t="shared" ca="1" si="79"/>
        <v>6627</v>
      </c>
    </row>
    <row r="295" spans="1:20" x14ac:dyDescent="0.4">
      <c r="A295" s="1" t="s">
        <v>312</v>
      </c>
      <c r="B295" s="1" t="s">
        <v>440</v>
      </c>
      <c r="C295" s="1" t="str">
        <f t="shared" si="69"/>
        <v>940101</v>
      </c>
      <c r="D295" s="1" t="str">
        <f t="shared" si="70"/>
        <v>94</v>
      </c>
      <c r="E295" s="1" t="str">
        <f t="shared" si="80"/>
        <v>01</v>
      </c>
      <c r="F295" s="1" t="str">
        <f t="shared" si="81"/>
        <v>01</v>
      </c>
      <c r="G295" s="3">
        <f t="shared" si="82"/>
        <v>34335</v>
      </c>
      <c r="H295" s="3">
        <f t="shared" ca="1" si="71"/>
        <v>45628</v>
      </c>
      <c r="I295" s="4">
        <f t="shared" ca="1" si="83"/>
        <v>11293</v>
      </c>
      <c r="J295" s="5">
        <f t="shared" ca="1" si="72"/>
        <v>30.93972602739726</v>
      </c>
      <c r="K295" s="5">
        <f t="shared" ca="1" si="73"/>
        <v>30</v>
      </c>
      <c r="L295" s="5">
        <f t="shared" ca="1" si="84"/>
        <v>31</v>
      </c>
      <c r="M295" s="6" t="str">
        <f ca="1">VLOOKUP(L295, 기준!$A$1:$C$15,3)</f>
        <v>30대</v>
      </c>
      <c r="N295" s="1" t="str">
        <f t="shared" si="74"/>
        <v>1</v>
      </c>
      <c r="O295" s="13">
        <v>20061011</v>
      </c>
      <c r="P295" s="1" t="str">
        <f t="shared" si="75"/>
        <v>2006</v>
      </c>
      <c r="Q295" s="1" t="str">
        <f t="shared" si="76"/>
        <v>10</v>
      </c>
      <c r="R295" s="1" t="str">
        <f t="shared" si="77"/>
        <v>11</v>
      </c>
      <c r="S295" s="3">
        <f t="shared" si="78"/>
        <v>39001</v>
      </c>
      <c r="T295" s="1">
        <f t="shared" ca="1" si="79"/>
        <v>6627</v>
      </c>
    </row>
    <row r="296" spans="1:20" x14ac:dyDescent="0.4">
      <c r="A296" s="1" t="s">
        <v>313</v>
      </c>
      <c r="B296" s="2" t="s">
        <v>434</v>
      </c>
      <c r="C296" s="1" t="str">
        <f t="shared" si="69"/>
        <v>191211</v>
      </c>
      <c r="D296" s="1" t="str">
        <f t="shared" si="70"/>
        <v>19</v>
      </c>
      <c r="E296" s="1" t="str">
        <f t="shared" si="80"/>
        <v>12</v>
      </c>
      <c r="F296" s="1" t="str">
        <f t="shared" si="81"/>
        <v>11</v>
      </c>
      <c r="G296" s="3">
        <f t="shared" si="82"/>
        <v>7285</v>
      </c>
      <c r="H296" s="3">
        <f t="shared" ca="1" si="71"/>
        <v>45628</v>
      </c>
      <c r="I296" s="4">
        <f t="shared" ca="1" si="83"/>
        <v>38343</v>
      </c>
      <c r="J296" s="5">
        <f t="shared" ca="1" si="72"/>
        <v>105.04931506849314</v>
      </c>
      <c r="K296" s="5">
        <f t="shared" ca="1" si="73"/>
        <v>105</v>
      </c>
      <c r="L296" s="5">
        <f t="shared" ca="1" si="84"/>
        <v>106</v>
      </c>
      <c r="M296" s="6" t="str">
        <f ca="1">VLOOKUP(L296, 기준!$A$1:$C$15,3)</f>
        <v>100대</v>
      </c>
      <c r="N296" s="1" t="str">
        <f t="shared" si="74"/>
        <v>1</v>
      </c>
      <c r="O296" s="13">
        <v>20061013</v>
      </c>
      <c r="P296" s="1" t="str">
        <f t="shared" si="75"/>
        <v>2006</v>
      </c>
      <c r="Q296" s="1" t="str">
        <f t="shared" si="76"/>
        <v>10</v>
      </c>
      <c r="R296" s="1" t="str">
        <f t="shared" si="77"/>
        <v>13</v>
      </c>
      <c r="S296" s="3">
        <f t="shared" si="78"/>
        <v>39003</v>
      </c>
      <c r="T296" s="1">
        <f t="shared" ca="1" si="79"/>
        <v>6625</v>
      </c>
    </row>
    <row r="297" spans="1:20" x14ac:dyDescent="0.4">
      <c r="A297" s="1" t="s">
        <v>314</v>
      </c>
      <c r="B297" s="1" t="s">
        <v>466</v>
      </c>
      <c r="C297" s="1" t="str">
        <f t="shared" si="69"/>
        <v>911111</v>
      </c>
      <c r="D297" s="1" t="str">
        <f t="shared" si="70"/>
        <v>91</v>
      </c>
      <c r="E297" s="1" t="str">
        <f t="shared" si="80"/>
        <v>11</v>
      </c>
      <c r="F297" s="1" t="str">
        <f t="shared" si="81"/>
        <v>11</v>
      </c>
      <c r="G297" s="3">
        <f t="shared" si="82"/>
        <v>33553</v>
      </c>
      <c r="H297" s="3">
        <f t="shared" ca="1" si="71"/>
        <v>45628</v>
      </c>
      <c r="I297" s="4">
        <f t="shared" ca="1" si="83"/>
        <v>12075</v>
      </c>
      <c r="J297" s="5">
        <f t="shared" ca="1" si="72"/>
        <v>33.082191780821915</v>
      </c>
      <c r="K297" s="5">
        <f t="shared" ca="1" si="73"/>
        <v>33</v>
      </c>
      <c r="L297" s="5">
        <f t="shared" ca="1" si="84"/>
        <v>34</v>
      </c>
      <c r="M297" s="6" t="str">
        <f ca="1">VLOOKUP(L297, 기준!$A$1:$C$15,3)</f>
        <v>30대</v>
      </c>
      <c r="N297" s="1" t="str">
        <f t="shared" si="74"/>
        <v>2</v>
      </c>
      <c r="O297" s="13">
        <v>20061013</v>
      </c>
      <c r="P297" s="1" t="str">
        <f t="shared" si="75"/>
        <v>2006</v>
      </c>
      <c r="Q297" s="1" t="str">
        <f t="shared" si="76"/>
        <v>10</v>
      </c>
      <c r="R297" s="1" t="str">
        <f t="shared" si="77"/>
        <v>13</v>
      </c>
      <c r="S297" s="3">
        <f t="shared" si="78"/>
        <v>39003</v>
      </c>
      <c r="T297" s="1">
        <f t="shared" ca="1" si="79"/>
        <v>6625</v>
      </c>
    </row>
    <row r="298" spans="1:20" x14ac:dyDescent="0.4">
      <c r="A298" s="1" t="s">
        <v>315</v>
      </c>
      <c r="B298" s="2" t="s">
        <v>447</v>
      </c>
      <c r="C298" s="1" t="str">
        <f t="shared" si="69"/>
        <v>691211</v>
      </c>
      <c r="D298" s="1" t="str">
        <f t="shared" si="70"/>
        <v>69</v>
      </c>
      <c r="E298" s="1" t="str">
        <f t="shared" si="80"/>
        <v>12</v>
      </c>
      <c r="F298" s="1" t="str">
        <f t="shared" si="81"/>
        <v>11</v>
      </c>
      <c r="G298" s="3">
        <f t="shared" si="82"/>
        <v>25548</v>
      </c>
      <c r="H298" s="3">
        <f t="shared" ca="1" si="71"/>
        <v>45628</v>
      </c>
      <c r="I298" s="4">
        <f t="shared" ca="1" si="83"/>
        <v>20080</v>
      </c>
      <c r="J298" s="5">
        <f t="shared" ca="1" si="72"/>
        <v>55.013698630136986</v>
      </c>
      <c r="K298" s="5">
        <f t="shared" ca="1" si="73"/>
        <v>55</v>
      </c>
      <c r="L298" s="5">
        <f t="shared" ca="1" si="84"/>
        <v>56</v>
      </c>
      <c r="M298" s="6" t="str">
        <f ca="1">VLOOKUP(L298, 기준!$A$1:$C$15,3)</f>
        <v>50대</v>
      </c>
      <c r="N298" s="1" t="str">
        <f t="shared" si="74"/>
        <v>1</v>
      </c>
      <c r="O298" s="13">
        <v>20061013</v>
      </c>
      <c r="P298" s="1" t="str">
        <f t="shared" si="75"/>
        <v>2006</v>
      </c>
      <c r="Q298" s="1" t="str">
        <f t="shared" si="76"/>
        <v>10</v>
      </c>
      <c r="R298" s="1" t="str">
        <f t="shared" si="77"/>
        <v>13</v>
      </c>
      <c r="S298" s="3">
        <f t="shared" si="78"/>
        <v>39003</v>
      </c>
      <c r="T298" s="1">
        <f t="shared" ca="1" si="79"/>
        <v>6625</v>
      </c>
    </row>
    <row r="299" spans="1:20" x14ac:dyDescent="0.4">
      <c r="A299" s="1" t="s">
        <v>316</v>
      </c>
      <c r="B299" s="1" t="s">
        <v>441</v>
      </c>
      <c r="C299" s="1" t="str">
        <f t="shared" si="69"/>
        <v>900111</v>
      </c>
      <c r="D299" s="1" t="str">
        <f t="shared" si="70"/>
        <v>90</v>
      </c>
      <c r="E299" s="1" t="str">
        <f t="shared" si="80"/>
        <v>01</v>
      </c>
      <c r="F299" s="1" t="str">
        <f t="shared" si="81"/>
        <v>11</v>
      </c>
      <c r="G299" s="3">
        <f t="shared" si="82"/>
        <v>32884</v>
      </c>
      <c r="H299" s="3">
        <f t="shared" ca="1" si="71"/>
        <v>45628</v>
      </c>
      <c r="I299" s="4">
        <f t="shared" ca="1" si="83"/>
        <v>12744</v>
      </c>
      <c r="J299" s="5">
        <f t="shared" ca="1" si="72"/>
        <v>34.915068493150685</v>
      </c>
      <c r="K299" s="5">
        <f t="shared" ca="1" si="73"/>
        <v>34</v>
      </c>
      <c r="L299" s="5">
        <f t="shared" ca="1" si="84"/>
        <v>35</v>
      </c>
      <c r="M299" s="6" t="str">
        <f ca="1">VLOOKUP(L299, 기준!$A$1:$C$15,3)</f>
        <v>30대</v>
      </c>
      <c r="N299" s="1" t="str">
        <f t="shared" si="74"/>
        <v>1</v>
      </c>
      <c r="O299" s="13">
        <v>20061013</v>
      </c>
      <c r="P299" s="1" t="str">
        <f t="shared" si="75"/>
        <v>2006</v>
      </c>
      <c r="Q299" s="1" t="str">
        <f t="shared" si="76"/>
        <v>10</v>
      </c>
      <c r="R299" s="1" t="str">
        <f t="shared" si="77"/>
        <v>13</v>
      </c>
      <c r="S299" s="3">
        <f t="shared" si="78"/>
        <v>39003</v>
      </c>
      <c r="T299" s="1">
        <f t="shared" ca="1" si="79"/>
        <v>6625</v>
      </c>
    </row>
    <row r="300" spans="1:20" x14ac:dyDescent="0.4">
      <c r="A300" s="1" t="s">
        <v>317</v>
      </c>
      <c r="B300" s="1" t="s">
        <v>435</v>
      </c>
      <c r="C300" s="1" t="str">
        <f t="shared" si="69"/>
        <v>911111</v>
      </c>
      <c r="D300" s="1" t="str">
        <f t="shared" si="70"/>
        <v>91</v>
      </c>
      <c r="E300" s="1" t="str">
        <f t="shared" si="80"/>
        <v>11</v>
      </c>
      <c r="F300" s="1" t="str">
        <f t="shared" si="81"/>
        <v>11</v>
      </c>
      <c r="G300" s="3">
        <f t="shared" si="82"/>
        <v>33553</v>
      </c>
      <c r="H300" s="3">
        <f t="shared" ca="1" si="71"/>
        <v>45628</v>
      </c>
      <c r="I300" s="4">
        <f t="shared" ca="1" si="83"/>
        <v>12075</v>
      </c>
      <c r="J300" s="5">
        <f t="shared" ca="1" si="72"/>
        <v>33.082191780821915</v>
      </c>
      <c r="K300" s="5">
        <f t="shared" ca="1" si="73"/>
        <v>33</v>
      </c>
      <c r="L300" s="5">
        <f t="shared" ca="1" si="84"/>
        <v>34</v>
      </c>
      <c r="M300" s="6" t="str">
        <f ca="1">VLOOKUP(L300, 기준!$A$1:$C$15,3)</f>
        <v>30대</v>
      </c>
      <c r="N300" s="1" t="str">
        <f t="shared" si="74"/>
        <v>1</v>
      </c>
      <c r="O300" s="13">
        <v>20061013</v>
      </c>
      <c r="P300" s="1" t="str">
        <f t="shared" si="75"/>
        <v>2006</v>
      </c>
      <c r="Q300" s="1" t="str">
        <f t="shared" si="76"/>
        <v>10</v>
      </c>
      <c r="R300" s="1" t="str">
        <f t="shared" si="77"/>
        <v>13</v>
      </c>
      <c r="S300" s="3">
        <f t="shared" si="78"/>
        <v>39003</v>
      </c>
      <c r="T300" s="1">
        <f t="shared" ca="1" si="79"/>
        <v>6625</v>
      </c>
    </row>
    <row r="301" spans="1:20" x14ac:dyDescent="0.4">
      <c r="A301" s="1" t="s">
        <v>318</v>
      </c>
      <c r="B301" s="1" t="s">
        <v>442</v>
      </c>
      <c r="C301" s="1" t="str">
        <f t="shared" si="69"/>
        <v>940101</v>
      </c>
      <c r="D301" s="1" t="str">
        <f t="shared" si="70"/>
        <v>94</v>
      </c>
      <c r="E301" s="1" t="str">
        <f t="shared" si="80"/>
        <v>01</v>
      </c>
      <c r="F301" s="1" t="str">
        <f t="shared" si="81"/>
        <v>01</v>
      </c>
      <c r="G301" s="3">
        <f t="shared" si="82"/>
        <v>34335</v>
      </c>
      <c r="H301" s="3">
        <f t="shared" ca="1" si="71"/>
        <v>45628</v>
      </c>
      <c r="I301" s="4">
        <f t="shared" ca="1" si="83"/>
        <v>11293</v>
      </c>
      <c r="J301" s="5">
        <f t="shared" ca="1" si="72"/>
        <v>30.93972602739726</v>
      </c>
      <c r="K301" s="5">
        <f t="shared" ca="1" si="73"/>
        <v>30</v>
      </c>
      <c r="L301" s="5">
        <f t="shared" ca="1" si="84"/>
        <v>31</v>
      </c>
      <c r="M301" s="6" t="str">
        <f ca="1">VLOOKUP(L301, 기준!$A$1:$C$15,3)</f>
        <v>30대</v>
      </c>
      <c r="N301" s="1" t="str">
        <f t="shared" si="74"/>
        <v>1</v>
      </c>
      <c r="O301" s="13">
        <v>20061013</v>
      </c>
      <c r="P301" s="1" t="str">
        <f t="shared" si="75"/>
        <v>2006</v>
      </c>
      <c r="Q301" s="1" t="str">
        <f t="shared" si="76"/>
        <v>10</v>
      </c>
      <c r="R301" s="1" t="str">
        <f t="shared" si="77"/>
        <v>13</v>
      </c>
      <c r="S301" s="3">
        <f t="shared" si="78"/>
        <v>39003</v>
      </c>
      <c r="T301" s="1">
        <f t="shared" ca="1" si="79"/>
        <v>6625</v>
      </c>
    </row>
    <row r="302" spans="1:20" x14ac:dyDescent="0.4">
      <c r="A302" s="1" t="s">
        <v>319</v>
      </c>
      <c r="B302" s="2" t="s">
        <v>434</v>
      </c>
      <c r="C302" s="1" t="str">
        <f t="shared" si="69"/>
        <v>191211</v>
      </c>
      <c r="D302" s="1" t="str">
        <f t="shared" si="70"/>
        <v>19</v>
      </c>
      <c r="E302" s="1" t="str">
        <f t="shared" si="80"/>
        <v>12</v>
      </c>
      <c r="F302" s="1" t="str">
        <f t="shared" si="81"/>
        <v>11</v>
      </c>
      <c r="G302" s="3">
        <f t="shared" si="82"/>
        <v>7285</v>
      </c>
      <c r="H302" s="3">
        <f t="shared" ca="1" si="71"/>
        <v>45628</v>
      </c>
      <c r="I302" s="4">
        <f t="shared" ca="1" si="83"/>
        <v>38343</v>
      </c>
      <c r="J302" s="5">
        <f t="shared" ca="1" si="72"/>
        <v>105.04931506849314</v>
      </c>
      <c r="K302" s="5">
        <f t="shared" ca="1" si="73"/>
        <v>105</v>
      </c>
      <c r="L302" s="5">
        <f t="shared" ca="1" si="84"/>
        <v>106</v>
      </c>
      <c r="M302" s="6" t="str">
        <f ca="1">VLOOKUP(L302, 기준!$A$1:$C$15,3)</f>
        <v>100대</v>
      </c>
      <c r="N302" s="1" t="str">
        <f t="shared" si="74"/>
        <v>1</v>
      </c>
      <c r="O302" s="13">
        <v>20061013</v>
      </c>
      <c r="P302" s="1" t="str">
        <f t="shared" si="75"/>
        <v>2006</v>
      </c>
      <c r="Q302" s="1" t="str">
        <f t="shared" si="76"/>
        <v>10</v>
      </c>
      <c r="R302" s="1" t="str">
        <f t="shared" si="77"/>
        <v>13</v>
      </c>
      <c r="S302" s="3">
        <f t="shared" si="78"/>
        <v>39003</v>
      </c>
      <c r="T302" s="1">
        <f t="shared" ca="1" si="79"/>
        <v>6625</v>
      </c>
    </row>
    <row r="303" spans="1:20" x14ac:dyDescent="0.4">
      <c r="A303" s="1" t="s">
        <v>320</v>
      </c>
      <c r="B303" s="1" t="s">
        <v>466</v>
      </c>
      <c r="C303" s="1" t="str">
        <f t="shared" si="69"/>
        <v>911111</v>
      </c>
      <c r="D303" s="1" t="str">
        <f t="shared" si="70"/>
        <v>91</v>
      </c>
      <c r="E303" s="1" t="str">
        <f t="shared" si="80"/>
        <v>11</v>
      </c>
      <c r="F303" s="1" t="str">
        <f t="shared" si="81"/>
        <v>11</v>
      </c>
      <c r="G303" s="3">
        <f t="shared" si="82"/>
        <v>33553</v>
      </c>
      <c r="H303" s="3">
        <f t="shared" ca="1" si="71"/>
        <v>45628</v>
      </c>
      <c r="I303" s="4">
        <f t="shared" ca="1" si="83"/>
        <v>12075</v>
      </c>
      <c r="J303" s="5">
        <f t="shared" ca="1" si="72"/>
        <v>33.082191780821915</v>
      </c>
      <c r="K303" s="5">
        <f t="shared" ca="1" si="73"/>
        <v>33</v>
      </c>
      <c r="L303" s="5">
        <f t="shared" ca="1" si="84"/>
        <v>34</v>
      </c>
      <c r="M303" s="6" t="str">
        <f ca="1">VLOOKUP(L303, 기준!$A$1:$C$15,3)</f>
        <v>30대</v>
      </c>
      <c r="N303" s="1" t="str">
        <f t="shared" si="74"/>
        <v>2</v>
      </c>
      <c r="O303" s="13">
        <v>20061013</v>
      </c>
      <c r="P303" s="1" t="str">
        <f t="shared" si="75"/>
        <v>2006</v>
      </c>
      <c r="Q303" s="1" t="str">
        <f t="shared" si="76"/>
        <v>10</v>
      </c>
      <c r="R303" s="1" t="str">
        <f t="shared" si="77"/>
        <v>13</v>
      </c>
      <c r="S303" s="3">
        <f t="shared" si="78"/>
        <v>39003</v>
      </c>
      <c r="T303" s="1">
        <f t="shared" ca="1" si="79"/>
        <v>6625</v>
      </c>
    </row>
    <row r="304" spans="1:20" x14ac:dyDescent="0.4">
      <c r="A304" s="1" t="s">
        <v>321</v>
      </c>
      <c r="B304" s="2" t="s">
        <v>447</v>
      </c>
      <c r="C304" s="1" t="str">
        <f t="shared" si="69"/>
        <v>691211</v>
      </c>
      <c r="D304" s="1" t="str">
        <f t="shared" si="70"/>
        <v>69</v>
      </c>
      <c r="E304" s="1" t="str">
        <f t="shared" si="80"/>
        <v>12</v>
      </c>
      <c r="F304" s="1" t="str">
        <f t="shared" si="81"/>
        <v>11</v>
      </c>
      <c r="G304" s="3">
        <f t="shared" si="82"/>
        <v>25548</v>
      </c>
      <c r="H304" s="3">
        <f t="shared" ca="1" si="71"/>
        <v>45628</v>
      </c>
      <c r="I304" s="4">
        <f t="shared" ca="1" si="83"/>
        <v>20080</v>
      </c>
      <c r="J304" s="5">
        <f t="shared" ca="1" si="72"/>
        <v>55.013698630136986</v>
      </c>
      <c r="K304" s="5">
        <f t="shared" ca="1" si="73"/>
        <v>55</v>
      </c>
      <c r="L304" s="5">
        <f t="shared" ca="1" si="84"/>
        <v>56</v>
      </c>
      <c r="M304" s="6" t="str">
        <f ca="1">VLOOKUP(L304, 기준!$A$1:$C$15,3)</f>
        <v>50대</v>
      </c>
      <c r="N304" s="1" t="str">
        <f t="shared" si="74"/>
        <v>1</v>
      </c>
      <c r="O304" s="13">
        <v>20061013</v>
      </c>
      <c r="P304" s="1" t="str">
        <f t="shared" si="75"/>
        <v>2006</v>
      </c>
      <c r="Q304" s="1" t="str">
        <f t="shared" si="76"/>
        <v>10</v>
      </c>
      <c r="R304" s="1" t="str">
        <f t="shared" si="77"/>
        <v>13</v>
      </c>
      <c r="S304" s="3">
        <f t="shared" si="78"/>
        <v>39003</v>
      </c>
      <c r="T304" s="1">
        <f t="shared" ca="1" si="79"/>
        <v>6625</v>
      </c>
    </row>
    <row r="305" spans="1:20" x14ac:dyDescent="0.4">
      <c r="A305" s="1" t="s">
        <v>322</v>
      </c>
      <c r="B305" s="1" t="s">
        <v>441</v>
      </c>
      <c r="C305" s="1" t="str">
        <f t="shared" si="69"/>
        <v>900111</v>
      </c>
      <c r="D305" s="1" t="str">
        <f t="shared" si="70"/>
        <v>90</v>
      </c>
      <c r="E305" s="1" t="str">
        <f t="shared" si="80"/>
        <v>01</v>
      </c>
      <c r="F305" s="1" t="str">
        <f t="shared" si="81"/>
        <v>11</v>
      </c>
      <c r="G305" s="3">
        <f t="shared" si="82"/>
        <v>32884</v>
      </c>
      <c r="H305" s="3">
        <f t="shared" ca="1" si="71"/>
        <v>45628</v>
      </c>
      <c r="I305" s="4">
        <f t="shared" ca="1" si="83"/>
        <v>12744</v>
      </c>
      <c r="J305" s="5">
        <f t="shared" ca="1" si="72"/>
        <v>34.915068493150685</v>
      </c>
      <c r="K305" s="5">
        <f t="shared" ca="1" si="73"/>
        <v>34</v>
      </c>
      <c r="L305" s="5">
        <f t="shared" ca="1" si="84"/>
        <v>35</v>
      </c>
      <c r="M305" s="6" t="str">
        <f ca="1">VLOOKUP(L305, 기준!$A$1:$C$15,3)</f>
        <v>30대</v>
      </c>
      <c r="N305" s="1" t="str">
        <f t="shared" si="74"/>
        <v>1</v>
      </c>
      <c r="O305" s="13">
        <v>20061013</v>
      </c>
      <c r="P305" s="1" t="str">
        <f t="shared" si="75"/>
        <v>2006</v>
      </c>
      <c r="Q305" s="1" t="str">
        <f t="shared" si="76"/>
        <v>10</v>
      </c>
      <c r="R305" s="1" t="str">
        <f t="shared" si="77"/>
        <v>13</v>
      </c>
      <c r="S305" s="3">
        <f t="shared" si="78"/>
        <v>39003</v>
      </c>
      <c r="T305" s="1">
        <f t="shared" ca="1" si="79"/>
        <v>6625</v>
      </c>
    </row>
    <row r="306" spans="1:20" x14ac:dyDescent="0.4">
      <c r="A306" s="1" t="s">
        <v>323</v>
      </c>
      <c r="B306" s="1" t="s">
        <v>435</v>
      </c>
      <c r="C306" s="1" t="str">
        <f t="shared" si="69"/>
        <v>911111</v>
      </c>
      <c r="D306" s="1" t="str">
        <f t="shared" si="70"/>
        <v>91</v>
      </c>
      <c r="E306" s="1" t="str">
        <f t="shared" si="80"/>
        <v>11</v>
      </c>
      <c r="F306" s="1" t="str">
        <f t="shared" si="81"/>
        <v>11</v>
      </c>
      <c r="G306" s="3">
        <f t="shared" si="82"/>
        <v>33553</v>
      </c>
      <c r="H306" s="3">
        <f t="shared" ca="1" si="71"/>
        <v>45628</v>
      </c>
      <c r="I306" s="4">
        <f t="shared" ca="1" si="83"/>
        <v>12075</v>
      </c>
      <c r="J306" s="5">
        <f t="shared" ca="1" si="72"/>
        <v>33.082191780821915</v>
      </c>
      <c r="K306" s="5">
        <f t="shared" ca="1" si="73"/>
        <v>33</v>
      </c>
      <c r="L306" s="5">
        <f t="shared" ca="1" si="84"/>
        <v>34</v>
      </c>
      <c r="M306" s="6" t="str">
        <f ca="1">VLOOKUP(L306, 기준!$A$1:$C$15,3)</f>
        <v>30대</v>
      </c>
      <c r="N306" s="1" t="str">
        <f t="shared" si="74"/>
        <v>1</v>
      </c>
      <c r="O306" s="13">
        <v>20061013</v>
      </c>
      <c r="P306" s="1" t="str">
        <f t="shared" si="75"/>
        <v>2006</v>
      </c>
      <c r="Q306" s="1" t="str">
        <f t="shared" si="76"/>
        <v>10</v>
      </c>
      <c r="R306" s="1" t="str">
        <f t="shared" si="77"/>
        <v>13</v>
      </c>
      <c r="S306" s="3">
        <f t="shared" si="78"/>
        <v>39003</v>
      </c>
      <c r="T306" s="1">
        <f t="shared" ca="1" si="79"/>
        <v>6625</v>
      </c>
    </row>
    <row r="307" spans="1:20" x14ac:dyDescent="0.4">
      <c r="A307" s="1" t="s">
        <v>324</v>
      </c>
      <c r="B307" s="1" t="s">
        <v>442</v>
      </c>
      <c r="C307" s="1" t="str">
        <f t="shared" si="69"/>
        <v>940101</v>
      </c>
      <c r="D307" s="1" t="str">
        <f t="shared" si="70"/>
        <v>94</v>
      </c>
      <c r="E307" s="1" t="str">
        <f t="shared" si="80"/>
        <v>01</v>
      </c>
      <c r="F307" s="1" t="str">
        <f t="shared" si="81"/>
        <v>01</v>
      </c>
      <c r="G307" s="3">
        <f t="shared" si="82"/>
        <v>34335</v>
      </c>
      <c r="H307" s="3">
        <f t="shared" ca="1" si="71"/>
        <v>45628</v>
      </c>
      <c r="I307" s="4">
        <f t="shared" ca="1" si="83"/>
        <v>11293</v>
      </c>
      <c r="J307" s="5">
        <f t="shared" ca="1" si="72"/>
        <v>30.93972602739726</v>
      </c>
      <c r="K307" s="5">
        <f t="shared" ca="1" si="73"/>
        <v>30</v>
      </c>
      <c r="L307" s="5">
        <f t="shared" ca="1" si="84"/>
        <v>31</v>
      </c>
      <c r="M307" s="6" t="str">
        <f ca="1">VLOOKUP(L307, 기준!$A$1:$C$15,3)</f>
        <v>30대</v>
      </c>
      <c r="N307" s="1" t="str">
        <f t="shared" si="74"/>
        <v>1</v>
      </c>
      <c r="O307" s="13">
        <v>20061013</v>
      </c>
      <c r="P307" s="1" t="str">
        <f t="shared" si="75"/>
        <v>2006</v>
      </c>
      <c r="Q307" s="1" t="str">
        <f t="shared" si="76"/>
        <v>10</v>
      </c>
      <c r="R307" s="1" t="str">
        <f t="shared" si="77"/>
        <v>13</v>
      </c>
      <c r="S307" s="3">
        <f t="shared" si="78"/>
        <v>39003</v>
      </c>
      <c r="T307" s="1">
        <f t="shared" ca="1" si="79"/>
        <v>6625</v>
      </c>
    </row>
    <row r="308" spans="1:20" x14ac:dyDescent="0.4">
      <c r="A308" s="1" t="s">
        <v>325</v>
      </c>
      <c r="B308" s="2" t="s">
        <v>436</v>
      </c>
      <c r="C308" s="1" t="str">
        <f t="shared" si="69"/>
        <v>191211</v>
      </c>
      <c r="D308" s="1" t="str">
        <f t="shared" si="70"/>
        <v>19</v>
      </c>
      <c r="E308" s="1" t="str">
        <f t="shared" si="80"/>
        <v>12</v>
      </c>
      <c r="F308" s="1" t="str">
        <f t="shared" si="81"/>
        <v>11</v>
      </c>
      <c r="G308" s="3">
        <f t="shared" si="82"/>
        <v>7285</v>
      </c>
      <c r="H308" s="3">
        <f t="shared" ca="1" si="71"/>
        <v>45628</v>
      </c>
      <c r="I308" s="4">
        <f t="shared" ca="1" si="83"/>
        <v>38343</v>
      </c>
      <c r="J308" s="5">
        <f t="shared" ca="1" si="72"/>
        <v>105.04931506849314</v>
      </c>
      <c r="K308" s="5">
        <f t="shared" ca="1" si="73"/>
        <v>105</v>
      </c>
      <c r="L308" s="5">
        <f t="shared" ca="1" si="84"/>
        <v>106</v>
      </c>
      <c r="M308" s="6" t="str">
        <f ca="1">VLOOKUP(L308, 기준!$A$1:$C$15,3)</f>
        <v>100대</v>
      </c>
      <c r="N308" s="1" t="str">
        <f t="shared" si="74"/>
        <v>1</v>
      </c>
      <c r="O308" s="13">
        <v>20061013</v>
      </c>
      <c r="P308" s="1" t="str">
        <f t="shared" si="75"/>
        <v>2006</v>
      </c>
      <c r="Q308" s="1" t="str">
        <f t="shared" si="76"/>
        <v>10</v>
      </c>
      <c r="R308" s="1" t="str">
        <f t="shared" si="77"/>
        <v>13</v>
      </c>
      <c r="S308" s="3">
        <f t="shared" si="78"/>
        <v>39003</v>
      </c>
      <c r="T308" s="1">
        <f t="shared" ca="1" si="79"/>
        <v>6625</v>
      </c>
    </row>
    <row r="309" spans="1:20" x14ac:dyDescent="0.4">
      <c r="A309" s="1" t="s">
        <v>326</v>
      </c>
      <c r="B309" s="1" t="s">
        <v>12</v>
      </c>
      <c r="C309" s="1" t="str">
        <f t="shared" si="69"/>
        <v>910101</v>
      </c>
      <c r="D309" s="1" t="str">
        <f t="shared" si="70"/>
        <v>91</v>
      </c>
      <c r="E309" s="1" t="str">
        <f t="shared" si="80"/>
        <v>01</v>
      </c>
      <c r="F309" s="1" t="str">
        <f t="shared" si="81"/>
        <v>01</v>
      </c>
      <c r="G309" s="3">
        <f t="shared" si="82"/>
        <v>33239</v>
      </c>
      <c r="H309" s="3">
        <f t="shared" ca="1" si="71"/>
        <v>45628</v>
      </c>
      <c r="I309" s="4">
        <f t="shared" ca="1" si="83"/>
        <v>12389</v>
      </c>
      <c r="J309" s="5">
        <f t="shared" ca="1" si="72"/>
        <v>33.942465753424656</v>
      </c>
      <c r="K309" s="5">
        <f t="shared" ca="1" si="73"/>
        <v>33</v>
      </c>
      <c r="L309" s="5">
        <f t="shared" ca="1" si="84"/>
        <v>34</v>
      </c>
      <c r="M309" s="6" t="str">
        <f ca="1">VLOOKUP(L309, 기준!$A$1:$C$15,3)</f>
        <v>30대</v>
      </c>
      <c r="N309" s="1" t="str">
        <f t="shared" si="74"/>
        <v>1</v>
      </c>
      <c r="O309" s="13">
        <v>20061013</v>
      </c>
      <c r="P309" s="1" t="str">
        <f t="shared" si="75"/>
        <v>2006</v>
      </c>
      <c r="Q309" s="1" t="str">
        <f t="shared" si="76"/>
        <v>10</v>
      </c>
      <c r="R309" s="1" t="str">
        <f t="shared" si="77"/>
        <v>13</v>
      </c>
      <c r="S309" s="3">
        <f t="shared" si="78"/>
        <v>39003</v>
      </c>
      <c r="T309" s="1">
        <f t="shared" ca="1" si="79"/>
        <v>6625</v>
      </c>
    </row>
    <row r="310" spans="1:20" x14ac:dyDescent="0.4">
      <c r="A310" s="1" t="s">
        <v>327</v>
      </c>
      <c r="B310" s="2" t="s">
        <v>447</v>
      </c>
      <c r="C310" s="1" t="str">
        <f t="shared" si="69"/>
        <v>691211</v>
      </c>
      <c r="D310" s="1" t="str">
        <f t="shared" si="70"/>
        <v>69</v>
      </c>
      <c r="E310" s="1" t="str">
        <f t="shared" si="80"/>
        <v>12</v>
      </c>
      <c r="F310" s="1" t="str">
        <f t="shared" si="81"/>
        <v>11</v>
      </c>
      <c r="G310" s="3">
        <f t="shared" si="82"/>
        <v>25548</v>
      </c>
      <c r="H310" s="3">
        <f t="shared" ca="1" si="71"/>
        <v>45628</v>
      </c>
      <c r="I310" s="4">
        <f t="shared" ca="1" si="83"/>
        <v>20080</v>
      </c>
      <c r="J310" s="5">
        <f t="shared" ca="1" si="72"/>
        <v>55.013698630136986</v>
      </c>
      <c r="K310" s="5">
        <f t="shared" ca="1" si="73"/>
        <v>55</v>
      </c>
      <c r="L310" s="5">
        <f t="shared" ca="1" si="84"/>
        <v>56</v>
      </c>
      <c r="M310" s="6" t="str">
        <f ca="1">VLOOKUP(L310, 기준!$A$1:$C$15,3)</f>
        <v>50대</v>
      </c>
      <c r="N310" s="1" t="str">
        <f t="shared" si="74"/>
        <v>1</v>
      </c>
      <c r="O310" s="13">
        <v>20061013</v>
      </c>
      <c r="P310" s="1" t="str">
        <f t="shared" si="75"/>
        <v>2006</v>
      </c>
      <c r="Q310" s="1" t="str">
        <f t="shared" si="76"/>
        <v>10</v>
      </c>
      <c r="R310" s="1" t="str">
        <f t="shared" si="77"/>
        <v>13</v>
      </c>
      <c r="S310" s="3">
        <f t="shared" si="78"/>
        <v>39003</v>
      </c>
      <c r="T310" s="1">
        <f t="shared" ca="1" si="79"/>
        <v>6625</v>
      </c>
    </row>
    <row r="311" spans="1:20" x14ac:dyDescent="0.4">
      <c r="A311" s="1" t="s">
        <v>328</v>
      </c>
      <c r="B311" s="1" t="s">
        <v>461</v>
      </c>
      <c r="C311" s="1" t="str">
        <f t="shared" si="69"/>
        <v>900111</v>
      </c>
      <c r="D311" s="1" t="str">
        <f t="shared" si="70"/>
        <v>90</v>
      </c>
      <c r="E311" s="1" t="str">
        <f t="shared" si="80"/>
        <v>01</v>
      </c>
      <c r="F311" s="1" t="str">
        <f t="shared" si="81"/>
        <v>11</v>
      </c>
      <c r="G311" s="3">
        <f t="shared" si="82"/>
        <v>32884</v>
      </c>
      <c r="H311" s="3">
        <f t="shared" ca="1" si="71"/>
        <v>45628</v>
      </c>
      <c r="I311" s="4">
        <f t="shared" ca="1" si="83"/>
        <v>12744</v>
      </c>
      <c r="J311" s="5">
        <f t="shared" ca="1" si="72"/>
        <v>34.915068493150685</v>
      </c>
      <c r="K311" s="5">
        <f t="shared" ca="1" si="73"/>
        <v>34</v>
      </c>
      <c r="L311" s="5">
        <f t="shared" ca="1" si="84"/>
        <v>35</v>
      </c>
      <c r="M311" s="6" t="str">
        <f ca="1">VLOOKUP(L311, 기준!$A$1:$C$15,3)</f>
        <v>30대</v>
      </c>
      <c r="N311" s="1" t="str">
        <f t="shared" si="74"/>
        <v>1</v>
      </c>
      <c r="O311" s="13">
        <v>20061013</v>
      </c>
      <c r="P311" s="1" t="str">
        <f t="shared" si="75"/>
        <v>2006</v>
      </c>
      <c r="Q311" s="1" t="str">
        <f t="shared" si="76"/>
        <v>10</v>
      </c>
      <c r="R311" s="1" t="str">
        <f t="shared" si="77"/>
        <v>13</v>
      </c>
      <c r="S311" s="3">
        <f t="shared" si="78"/>
        <v>39003</v>
      </c>
      <c r="T311" s="1">
        <f t="shared" ca="1" si="79"/>
        <v>6625</v>
      </c>
    </row>
    <row r="312" spans="1:20" x14ac:dyDescent="0.4">
      <c r="A312" s="1" t="s">
        <v>329</v>
      </c>
      <c r="B312" s="1" t="s">
        <v>462</v>
      </c>
      <c r="C312" s="1" t="str">
        <f t="shared" si="69"/>
        <v>911111</v>
      </c>
      <c r="D312" s="1" t="str">
        <f t="shared" si="70"/>
        <v>91</v>
      </c>
      <c r="E312" s="1" t="str">
        <f t="shared" si="80"/>
        <v>11</v>
      </c>
      <c r="F312" s="1" t="str">
        <f t="shared" si="81"/>
        <v>11</v>
      </c>
      <c r="G312" s="3">
        <f t="shared" si="82"/>
        <v>33553</v>
      </c>
      <c r="H312" s="3">
        <f t="shared" ca="1" si="71"/>
        <v>45628</v>
      </c>
      <c r="I312" s="4">
        <f t="shared" ca="1" si="83"/>
        <v>12075</v>
      </c>
      <c r="J312" s="5">
        <f t="shared" ca="1" si="72"/>
        <v>33.082191780821915</v>
      </c>
      <c r="K312" s="5">
        <f t="shared" ca="1" si="73"/>
        <v>33</v>
      </c>
      <c r="L312" s="5">
        <f t="shared" ca="1" si="84"/>
        <v>34</v>
      </c>
      <c r="M312" s="6" t="str">
        <f ca="1">VLOOKUP(L312, 기준!$A$1:$C$15,3)</f>
        <v>30대</v>
      </c>
      <c r="N312" s="1" t="str">
        <f t="shared" si="74"/>
        <v>1</v>
      </c>
      <c r="O312" s="13">
        <v>20061013</v>
      </c>
      <c r="P312" s="1" t="str">
        <f t="shared" si="75"/>
        <v>2006</v>
      </c>
      <c r="Q312" s="1" t="str">
        <f t="shared" si="76"/>
        <v>10</v>
      </c>
      <c r="R312" s="1" t="str">
        <f t="shared" si="77"/>
        <v>13</v>
      </c>
      <c r="S312" s="3">
        <f t="shared" si="78"/>
        <v>39003</v>
      </c>
      <c r="T312" s="1">
        <f t="shared" ca="1" si="79"/>
        <v>6625</v>
      </c>
    </row>
    <row r="313" spans="1:20" x14ac:dyDescent="0.4">
      <c r="A313" s="1" t="s">
        <v>330</v>
      </c>
      <c r="B313" s="1" t="s">
        <v>440</v>
      </c>
      <c r="C313" s="1" t="str">
        <f t="shared" si="69"/>
        <v>940101</v>
      </c>
      <c r="D313" s="1" t="str">
        <f t="shared" si="70"/>
        <v>94</v>
      </c>
      <c r="E313" s="1" t="str">
        <f t="shared" si="80"/>
        <v>01</v>
      </c>
      <c r="F313" s="1" t="str">
        <f t="shared" si="81"/>
        <v>01</v>
      </c>
      <c r="G313" s="3">
        <f t="shared" si="82"/>
        <v>34335</v>
      </c>
      <c r="H313" s="3">
        <f t="shared" ca="1" si="71"/>
        <v>45628</v>
      </c>
      <c r="I313" s="4">
        <f t="shared" ca="1" si="83"/>
        <v>11293</v>
      </c>
      <c r="J313" s="5">
        <f t="shared" ca="1" si="72"/>
        <v>30.93972602739726</v>
      </c>
      <c r="K313" s="5">
        <f t="shared" ca="1" si="73"/>
        <v>30</v>
      </c>
      <c r="L313" s="5">
        <f t="shared" ca="1" si="84"/>
        <v>31</v>
      </c>
      <c r="M313" s="6" t="str">
        <f ca="1">VLOOKUP(L313, 기준!$A$1:$C$15,3)</f>
        <v>30대</v>
      </c>
      <c r="N313" s="1" t="str">
        <f t="shared" si="74"/>
        <v>1</v>
      </c>
      <c r="O313" s="13">
        <v>20061013</v>
      </c>
      <c r="P313" s="1" t="str">
        <f t="shared" si="75"/>
        <v>2006</v>
      </c>
      <c r="Q313" s="1" t="str">
        <f t="shared" si="76"/>
        <v>10</v>
      </c>
      <c r="R313" s="1" t="str">
        <f t="shared" si="77"/>
        <v>13</v>
      </c>
      <c r="S313" s="3">
        <f t="shared" si="78"/>
        <v>39003</v>
      </c>
      <c r="T313" s="1">
        <f t="shared" ca="1" si="79"/>
        <v>6625</v>
      </c>
    </row>
    <row r="314" spans="1:20" x14ac:dyDescent="0.4">
      <c r="A314" s="1" t="s">
        <v>331</v>
      </c>
      <c r="B314" s="2" t="s">
        <v>434</v>
      </c>
      <c r="C314" s="1" t="str">
        <f t="shared" si="69"/>
        <v>191211</v>
      </c>
      <c r="D314" s="1" t="str">
        <f t="shared" si="70"/>
        <v>19</v>
      </c>
      <c r="E314" s="1" t="str">
        <f t="shared" si="80"/>
        <v>12</v>
      </c>
      <c r="F314" s="1" t="str">
        <f t="shared" si="81"/>
        <v>11</v>
      </c>
      <c r="G314" s="3">
        <f t="shared" si="82"/>
        <v>7285</v>
      </c>
      <c r="H314" s="3">
        <f t="shared" ca="1" si="71"/>
        <v>45628</v>
      </c>
      <c r="I314" s="4">
        <f t="shared" ca="1" si="83"/>
        <v>38343</v>
      </c>
      <c r="J314" s="5">
        <f t="shared" ca="1" si="72"/>
        <v>105.04931506849314</v>
      </c>
      <c r="K314" s="5">
        <f t="shared" ca="1" si="73"/>
        <v>105</v>
      </c>
      <c r="L314" s="5">
        <f t="shared" ca="1" si="84"/>
        <v>106</v>
      </c>
      <c r="M314" s="6" t="str">
        <f ca="1">VLOOKUP(L314, 기준!$A$1:$C$15,3)</f>
        <v>100대</v>
      </c>
      <c r="N314" s="1" t="str">
        <f t="shared" si="74"/>
        <v>1</v>
      </c>
      <c r="O314" s="13">
        <v>20061013</v>
      </c>
      <c r="P314" s="1" t="str">
        <f t="shared" si="75"/>
        <v>2006</v>
      </c>
      <c r="Q314" s="1" t="str">
        <f t="shared" si="76"/>
        <v>10</v>
      </c>
      <c r="R314" s="1" t="str">
        <f t="shared" si="77"/>
        <v>13</v>
      </c>
      <c r="S314" s="3">
        <f t="shared" si="78"/>
        <v>39003</v>
      </c>
      <c r="T314" s="1">
        <f t="shared" ca="1" si="79"/>
        <v>6625</v>
      </c>
    </row>
    <row r="315" spans="1:20" x14ac:dyDescent="0.4">
      <c r="A315" s="1" t="s">
        <v>332</v>
      </c>
      <c r="B315" s="1" t="s">
        <v>466</v>
      </c>
      <c r="C315" s="1" t="str">
        <f t="shared" si="69"/>
        <v>911111</v>
      </c>
      <c r="D315" s="1" t="str">
        <f t="shared" si="70"/>
        <v>91</v>
      </c>
      <c r="E315" s="1" t="str">
        <f t="shared" si="80"/>
        <v>11</v>
      </c>
      <c r="F315" s="1" t="str">
        <f t="shared" si="81"/>
        <v>11</v>
      </c>
      <c r="G315" s="3">
        <f t="shared" si="82"/>
        <v>33553</v>
      </c>
      <c r="H315" s="3">
        <f t="shared" ca="1" si="71"/>
        <v>45628</v>
      </c>
      <c r="I315" s="4">
        <f t="shared" ca="1" si="83"/>
        <v>12075</v>
      </c>
      <c r="J315" s="5">
        <f t="shared" ca="1" si="72"/>
        <v>33.082191780821915</v>
      </c>
      <c r="K315" s="5">
        <f t="shared" ca="1" si="73"/>
        <v>33</v>
      </c>
      <c r="L315" s="5">
        <f t="shared" ca="1" si="84"/>
        <v>34</v>
      </c>
      <c r="M315" s="6" t="str">
        <f ca="1">VLOOKUP(L315, 기준!$A$1:$C$15,3)</f>
        <v>30대</v>
      </c>
      <c r="N315" s="1" t="str">
        <f t="shared" si="74"/>
        <v>2</v>
      </c>
      <c r="O315" s="13">
        <v>20061013</v>
      </c>
      <c r="P315" s="1" t="str">
        <f t="shared" si="75"/>
        <v>2006</v>
      </c>
      <c r="Q315" s="1" t="str">
        <f t="shared" si="76"/>
        <v>10</v>
      </c>
      <c r="R315" s="1" t="str">
        <f t="shared" si="77"/>
        <v>13</v>
      </c>
      <c r="S315" s="3">
        <f t="shared" si="78"/>
        <v>39003</v>
      </c>
      <c r="T315" s="1">
        <f t="shared" ca="1" si="79"/>
        <v>6625</v>
      </c>
    </row>
    <row r="316" spans="1:20" x14ac:dyDescent="0.4">
      <c r="A316" s="1" t="s">
        <v>333</v>
      </c>
      <c r="B316" s="2" t="s">
        <v>447</v>
      </c>
      <c r="C316" s="1" t="str">
        <f t="shared" si="69"/>
        <v>691211</v>
      </c>
      <c r="D316" s="1" t="str">
        <f t="shared" si="70"/>
        <v>69</v>
      </c>
      <c r="E316" s="1" t="str">
        <f t="shared" si="80"/>
        <v>12</v>
      </c>
      <c r="F316" s="1" t="str">
        <f t="shared" si="81"/>
        <v>11</v>
      </c>
      <c r="G316" s="3">
        <f t="shared" si="82"/>
        <v>25548</v>
      </c>
      <c r="H316" s="3">
        <f t="shared" ca="1" si="71"/>
        <v>45628</v>
      </c>
      <c r="I316" s="4">
        <f t="shared" ca="1" si="83"/>
        <v>20080</v>
      </c>
      <c r="J316" s="5">
        <f t="shared" ca="1" si="72"/>
        <v>55.013698630136986</v>
      </c>
      <c r="K316" s="5">
        <f t="shared" ca="1" si="73"/>
        <v>55</v>
      </c>
      <c r="L316" s="5">
        <f t="shared" ca="1" si="84"/>
        <v>56</v>
      </c>
      <c r="M316" s="6" t="str">
        <f ca="1">VLOOKUP(L316, 기준!$A$1:$C$15,3)</f>
        <v>50대</v>
      </c>
      <c r="N316" s="1" t="str">
        <f t="shared" si="74"/>
        <v>1</v>
      </c>
      <c r="O316" s="13">
        <v>20061013</v>
      </c>
      <c r="P316" s="1" t="str">
        <f t="shared" si="75"/>
        <v>2006</v>
      </c>
      <c r="Q316" s="1" t="str">
        <f t="shared" si="76"/>
        <v>10</v>
      </c>
      <c r="R316" s="1" t="str">
        <f t="shared" si="77"/>
        <v>13</v>
      </c>
      <c r="S316" s="3">
        <f t="shared" si="78"/>
        <v>39003</v>
      </c>
      <c r="T316" s="1">
        <f t="shared" ca="1" si="79"/>
        <v>6625</v>
      </c>
    </row>
    <row r="317" spans="1:20" x14ac:dyDescent="0.4">
      <c r="A317" s="1" t="s">
        <v>334</v>
      </c>
      <c r="B317" s="1" t="s">
        <v>441</v>
      </c>
      <c r="C317" s="1" t="str">
        <f t="shared" si="69"/>
        <v>900111</v>
      </c>
      <c r="D317" s="1" t="str">
        <f t="shared" si="70"/>
        <v>90</v>
      </c>
      <c r="E317" s="1" t="str">
        <f t="shared" si="80"/>
        <v>01</v>
      </c>
      <c r="F317" s="1" t="str">
        <f t="shared" si="81"/>
        <v>11</v>
      </c>
      <c r="G317" s="3">
        <f t="shared" si="82"/>
        <v>32884</v>
      </c>
      <c r="H317" s="3">
        <f t="shared" ca="1" si="71"/>
        <v>45628</v>
      </c>
      <c r="I317" s="4">
        <f t="shared" ca="1" si="83"/>
        <v>12744</v>
      </c>
      <c r="J317" s="5">
        <f t="shared" ca="1" si="72"/>
        <v>34.915068493150685</v>
      </c>
      <c r="K317" s="5">
        <f t="shared" ca="1" si="73"/>
        <v>34</v>
      </c>
      <c r="L317" s="5">
        <f t="shared" ca="1" si="84"/>
        <v>35</v>
      </c>
      <c r="M317" s="6" t="str">
        <f ca="1">VLOOKUP(L317, 기준!$A$1:$C$15,3)</f>
        <v>30대</v>
      </c>
      <c r="N317" s="1" t="str">
        <f t="shared" si="74"/>
        <v>1</v>
      </c>
      <c r="O317" s="13">
        <v>20061024</v>
      </c>
      <c r="P317" s="1" t="str">
        <f t="shared" si="75"/>
        <v>2006</v>
      </c>
      <c r="Q317" s="1" t="str">
        <f t="shared" si="76"/>
        <v>10</v>
      </c>
      <c r="R317" s="1" t="str">
        <f t="shared" si="77"/>
        <v>24</v>
      </c>
      <c r="S317" s="3">
        <f t="shared" si="78"/>
        <v>39014</v>
      </c>
      <c r="T317" s="1">
        <f t="shared" ca="1" si="79"/>
        <v>6614</v>
      </c>
    </row>
    <row r="318" spans="1:20" x14ac:dyDescent="0.4">
      <c r="A318" s="1" t="s">
        <v>335</v>
      </c>
      <c r="B318" s="1" t="s">
        <v>435</v>
      </c>
      <c r="C318" s="1" t="str">
        <f t="shared" si="69"/>
        <v>911111</v>
      </c>
      <c r="D318" s="1" t="str">
        <f t="shared" si="70"/>
        <v>91</v>
      </c>
      <c r="E318" s="1" t="str">
        <f t="shared" si="80"/>
        <v>11</v>
      </c>
      <c r="F318" s="1" t="str">
        <f t="shared" si="81"/>
        <v>11</v>
      </c>
      <c r="G318" s="3">
        <f t="shared" si="82"/>
        <v>33553</v>
      </c>
      <c r="H318" s="3">
        <f t="shared" ca="1" si="71"/>
        <v>45628</v>
      </c>
      <c r="I318" s="4">
        <f t="shared" ca="1" si="83"/>
        <v>12075</v>
      </c>
      <c r="J318" s="5">
        <f t="shared" ca="1" si="72"/>
        <v>33.082191780821915</v>
      </c>
      <c r="K318" s="5">
        <f t="shared" ca="1" si="73"/>
        <v>33</v>
      </c>
      <c r="L318" s="5">
        <f t="shared" ca="1" si="84"/>
        <v>34</v>
      </c>
      <c r="M318" s="6" t="str">
        <f ca="1">VLOOKUP(L318, 기준!$A$1:$C$15,3)</f>
        <v>30대</v>
      </c>
      <c r="N318" s="1" t="str">
        <f t="shared" si="74"/>
        <v>1</v>
      </c>
      <c r="O318" s="13">
        <v>20061024</v>
      </c>
      <c r="P318" s="1" t="str">
        <f t="shared" si="75"/>
        <v>2006</v>
      </c>
      <c r="Q318" s="1" t="str">
        <f t="shared" si="76"/>
        <v>10</v>
      </c>
      <c r="R318" s="1" t="str">
        <f t="shared" si="77"/>
        <v>24</v>
      </c>
      <c r="S318" s="3">
        <f t="shared" si="78"/>
        <v>39014</v>
      </c>
      <c r="T318" s="1">
        <f t="shared" ca="1" si="79"/>
        <v>6614</v>
      </c>
    </row>
    <row r="319" spans="1:20" x14ac:dyDescent="0.4">
      <c r="A319" s="1" t="s">
        <v>336</v>
      </c>
      <c r="B319" s="1" t="s">
        <v>442</v>
      </c>
      <c r="C319" s="1" t="str">
        <f t="shared" si="69"/>
        <v>940101</v>
      </c>
      <c r="D319" s="1" t="str">
        <f t="shared" si="70"/>
        <v>94</v>
      </c>
      <c r="E319" s="1" t="str">
        <f t="shared" si="80"/>
        <v>01</v>
      </c>
      <c r="F319" s="1" t="str">
        <f t="shared" si="81"/>
        <v>01</v>
      </c>
      <c r="G319" s="3">
        <f t="shared" si="82"/>
        <v>34335</v>
      </c>
      <c r="H319" s="3">
        <f t="shared" ca="1" si="71"/>
        <v>45628</v>
      </c>
      <c r="I319" s="4">
        <f t="shared" ca="1" si="83"/>
        <v>11293</v>
      </c>
      <c r="J319" s="5">
        <f t="shared" ca="1" si="72"/>
        <v>30.93972602739726</v>
      </c>
      <c r="K319" s="5">
        <f t="shared" ca="1" si="73"/>
        <v>30</v>
      </c>
      <c r="L319" s="5">
        <f t="shared" ca="1" si="84"/>
        <v>31</v>
      </c>
      <c r="M319" s="6" t="str">
        <f ca="1">VLOOKUP(L319, 기준!$A$1:$C$15,3)</f>
        <v>30대</v>
      </c>
      <c r="N319" s="1" t="str">
        <f t="shared" si="74"/>
        <v>1</v>
      </c>
      <c r="O319" s="13">
        <v>20061024</v>
      </c>
      <c r="P319" s="1" t="str">
        <f t="shared" si="75"/>
        <v>2006</v>
      </c>
      <c r="Q319" s="1" t="str">
        <f t="shared" si="76"/>
        <v>10</v>
      </c>
      <c r="R319" s="1" t="str">
        <f t="shared" si="77"/>
        <v>24</v>
      </c>
      <c r="S319" s="3">
        <f t="shared" si="78"/>
        <v>39014</v>
      </c>
      <c r="T319" s="1">
        <f t="shared" ca="1" si="79"/>
        <v>6614</v>
      </c>
    </row>
    <row r="320" spans="1:20" x14ac:dyDescent="0.4">
      <c r="A320" s="1" t="s">
        <v>337</v>
      </c>
      <c r="B320" s="2" t="s">
        <v>434</v>
      </c>
      <c r="C320" s="1" t="str">
        <f t="shared" si="69"/>
        <v>191211</v>
      </c>
      <c r="D320" s="1" t="str">
        <f t="shared" si="70"/>
        <v>19</v>
      </c>
      <c r="E320" s="1" t="str">
        <f t="shared" si="80"/>
        <v>12</v>
      </c>
      <c r="F320" s="1" t="str">
        <f t="shared" si="81"/>
        <v>11</v>
      </c>
      <c r="G320" s="3">
        <f t="shared" si="82"/>
        <v>7285</v>
      </c>
      <c r="H320" s="3">
        <f t="shared" ca="1" si="71"/>
        <v>45628</v>
      </c>
      <c r="I320" s="4">
        <f t="shared" ca="1" si="83"/>
        <v>38343</v>
      </c>
      <c r="J320" s="5">
        <f t="shared" ca="1" si="72"/>
        <v>105.04931506849314</v>
      </c>
      <c r="K320" s="5">
        <f t="shared" ca="1" si="73"/>
        <v>105</v>
      </c>
      <c r="L320" s="5">
        <f t="shared" ca="1" si="84"/>
        <v>106</v>
      </c>
      <c r="M320" s="6" t="str">
        <f ca="1">VLOOKUP(L320, 기준!$A$1:$C$15,3)</f>
        <v>100대</v>
      </c>
      <c r="N320" s="1" t="str">
        <f t="shared" si="74"/>
        <v>1</v>
      </c>
      <c r="O320" s="13">
        <v>20061024</v>
      </c>
      <c r="P320" s="1" t="str">
        <f t="shared" si="75"/>
        <v>2006</v>
      </c>
      <c r="Q320" s="1" t="str">
        <f t="shared" si="76"/>
        <v>10</v>
      </c>
      <c r="R320" s="1" t="str">
        <f t="shared" si="77"/>
        <v>24</v>
      </c>
      <c r="S320" s="3">
        <f t="shared" si="78"/>
        <v>39014</v>
      </c>
      <c r="T320" s="1">
        <f t="shared" ca="1" si="79"/>
        <v>6614</v>
      </c>
    </row>
    <row r="321" spans="1:20" x14ac:dyDescent="0.4">
      <c r="A321" s="1" t="s">
        <v>338</v>
      </c>
      <c r="B321" s="1" t="s">
        <v>466</v>
      </c>
      <c r="C321" s="1" t="str">
        <f t="shared" si="69"/>
        <v>911111</v>
      </c>
      <c r="D321" s="1" t="str">
        <f t="shared" si="70"/>
        <v>91</v>
      </c>
      <c r="E321" s="1" t="str">
        <f t="shared" si="80"/>
        <v>11</v>
      </c>
      <c r="F321" s="1" t="str">
        <f t="shared" si="81"/>
        <v>11</v>
      </c>
      <c r="G321" s="3">
        <f t="shared" si="82"/>
        <v>33553</v>
      </c>
      <c r="H321" s="3">
        <f t="shared" ca="1" si="71"/>
        <v>45628</v>
      </c>
      <c r="I321" s="4">
        <f t="shared" ca="1" si="83"/>
        <v>12075</v>
      </c>
      <c r="J321" s="5">
        <f t="shared" ca="1" si="72"/>
        <v>33.082191780821915</v>
      </c>
      <c r="K321" s="5">
        <f t="shared" ca="1" si="73"/>
        <v>33</v>
      </c>
      <c r="L321" s="5">
        <f t="shared" ca="1" si="84"/>
        <v>34</v>
      </c>
      <c r="M321" s="6" t="str">
        <f ca="1">VLOOKUP(L321, 기준!$A$1:$C$15,3)</f>
        <v>30대</v>
      </c>
      <c r="N321" s="1" t="str">
        <f t="shared" si="74"/>
        <v>2</v>
      </c>
      <c r="O321" s="13">
        <v>20061024</v>
      </c>
      <c r="P321" s="1" t="str">
        <f t="shared" si="75"/>
        <v>2006</v>
      </c>
      <c r="Q321" s="1" t="str">
        <f t="shared" si="76"/>
        <v>10</v>
      </c>
      <c r="R321" s="1" t="str">
        <f t="shared" si="77"/>
        <v>24</v>
      </c>
      <c r="S321" s="3">
        <f t="shared" si="78"/>
        <v>39014</v>
      </c>
      <c r="T321" s="1">
        <f t="shared" ca="1" si="79"/>
        <v>6614</v>
      </c>
    </row>
    <row r="322" spans="1:20" x14ac:dyDescent="0.4">
      <c r="A322" s="1" t="s">
        <v>339</v>
      </c>
      <c r="B322" s="2" t="s">
        <v>447</v>
      </c>
      <c r="C322" s="1" t="str">
        <f t="shared" si="69"/>
        <v>691211</v>
      </c>
      <c r="D322" s="1" t="str">
        <f t="shared" si="70"/>
        <v>69</v>
      </c>
      <c r="E322" s="1" t="str">
        <f t="shared" si="80"/>
        <v>12</v>
      </c>
      <c r="F322" s="1" t="str">
        <f t="shared" si="81"/>
        <v>11</v>
      </c>
      <c r="G322" s="3">
        <f t="shared" si="82"/>
        <v>25548</v>
      </c>
      <c r="H322" s="3">
        <f t="shared" ca="1" si="71"/>
        <v>45628</v>
      </c>
      <c r="I322" s="4">
        <f t="shared" ca="1" si="83"/>
        <v>20080</v>
      </c>
      <c r="J322" s="5">
        <f t="shared" ca="1" si="72"/>
        <v>55.013698630136986</v>
      </c>
      <c r="K322" s="5">
        <f t="shared" ca="1" si="73"/>
        <v>55</v>
      </c>
      <c r="L322" s="5">
        <f t="shared" ca="1" si="84"/>
        <v>56</v>
      </c>
      <c r="M322" s="6" t="str">
        <f ca="1">VLOOKUP(L322, 기준!$A$1:$C$15,3)</f>
        <v>50대</v>
      </c>
      <c r="N322" s="1" t="str">
        <f t="shared" si="74"/>
        <v>1</v>
      </c>
      <c r="O322" s="13">
        <v>20061024</v>
      </c>
      <c r="P322" s="1" t="str">
        <f t="shared" si="75"/>
        <v>2006</v>
      </c>
      <c r="Q322" s="1" t="str">
        <f t="shared" si="76"/>
        <v>10</v>
      </c>
      <c r="R322" s="1" t="str">
        <f t="shared" si="77"/>
        <v>24</v>
      </c>
      <c r="S322" s="3">
        <f t="shared" si="78"/>
        <v>39014</v>
      </c>
      <c r="T322" s="1">
        <f t="shared" ca="1" si="79"/>
        <v>6614</v>
      </c>
    </row>
    <row r="323" spans="1:20" x14ac:dyDescent="0.4">
      <c r="A323" s="1" t="s">
        <v>340</v>
      </c>
      <c r="B323" s="1" t="s">
        <v>441</v>
      </c>
      <c r="C323" s="1" t="str">
        <f t="shared" ref="C323:C386" si="85">LEFT(B323, 6)</f>
        <v>900111</v>
      </c>
      <c r="D323" s="1" t="str">
        <f t="shared" ref="D323:D386" si="86">LEFT(C323, 2)</f>
        <v>90</v>
      </c>
      <c r="E323" s="1" t="str">
        <f t="shared" si="80"/>
        <v>01</v>
      </c>
      <c r="F323" s="1" t="str">
        <f t="shared" si="81"/>
        <v>11</v>
      </c>
      <c r="G323" s="3">
        <f t="shared" si="82"/>
        <v>32884</v>
      </c>
      <c r="H323" s="3">
        <f t="shared" ref="H323:H386" ca="1" si="87">TODAY()</f>
        <v>45628</v>
      </c>
      <c r="I323" s="4">
        <f t="shared" ca="1" si="83"/>
        <v>12744</v>
      </c>
      <c r="J323" s="5">
        <f t="shared" ref="J323:J386" ca="1" si="88">I323/365</f>
        <v>34.915068493150685</v>
      </c>
      <c r="K323" s="5">
        <f t="shared" ref="K323:K386" ca="1" si="89">ROUNDDOWN(J323, 0)</f>
        <v>34</v>
      </c>
      <c r="L323" s="5">
        <f t="shared" ca="1" si="84"/>
        <v>35</v>
      </c>
      <c r="M323" s="6" t="str">
        <f ca="1">VLOOKUP(L323, 기준!$A$1:$C$15,3)</f>
        <v>30대</v>
      </c>
      <c r="N323" s="1" t="str">
        <f t="shared" ref="N323:N386" si="90">MID(B323,8,1)</f>
        <v>1</v>
      </c>
      <c r="O323" s="13">
        <v>20061024</v>
      </c>
      <c r="P323" s="1" t="str">
        <f t="shared" ref="P323:P386" si="91">LEFT(O323,4)</f>
        <v>2006</v>
      </c>
      <c r="Q323" s="1" t="str">
        <f t="shared" ref="Q323:Q386" si="92">MID(O323,5,2)</f>
        <v>10</v>
      </c>
      <c r="R323" s="1" t="str">
        <f t="shared" ref="R323:R386" si="93">MID(O323,7,2)</f>
        <v>24</v>
      </c>
      <c r="S323" s="3">
        <f t="shared" ref="S323:S386" si="94">DATE(P323,Q323,R323)</f>
        <v>39014</v>
      </c>
      <c r="T323" s="1">
        <f t="shared" ref="T323:T386" ca="1" si="95">H323-S323</f>
        <v>6614</v>
      </c>
    </row>
    <row r="324" spans="1:20" x14ac:dyDescent="0.4">
      <c r="A324" s="1" t="s">
        <v>341</v>
      </c>
      <c r="B324" s="1" t="s">
        <v>435</v>
      </c>
      <c r="C324" s="1" t="str">
        <f t="shared" si="85"/>
        <v>911111</v>
      </c>
      <c r="D324" s="1" t="str">
        <f t="shared" si="86"/>
        <v>91</v>
      </c>
      <c r="E324" s="1" t="str">
        <f t="shared" si="80"/>
        <v>11</v>
      </c>
      <c r="F324" s="1" t="str">
        <f t="shared" si="81"/>
        <v>11</v>
      </c>
      <c r="G324" s="3">
        <f t="shared" si="82"/>
        <v>33553</v>
      </c>
      <c r="H324" s="3">
        <f t="shared" ca="1" si="87"/>
        <v>45628</v>
      </c>
      <c r="I324" s="4">
        <f t="shared" ca="1" si="83"/>
        <v>12075</v>
      </c>
      <c r="J324" s="5">
        <f t="shared" ca="1" si="88"/>
        <v>33.082191780821915</v>
      </c>
      <c r="K324" s="5">
        <f t="shared" ca="1" si="89"/>
        <v>33</v>
      </c>
      <c r="L324" s="5">
        <f t="shared" ca="1" si="84"/>
        <v>34</v>
      </c>
      <c r="M324" s="6" t="str">
        <f ca="1">VLOOKUP(L324, 기준!$A$1:$C$15,3)</f>
        <v>30대</v>
      </c>
      <c r="N324" s="1" t="str">
        <f t="shared" si="90"/>
        <v>1</v>
      </c>
      <c r="O324" s="13">
        <v>20061024</v>
      </c>
      <c r="P324" s="1" t="str">
        <f t="shared" si="91"/>
        <v>2006</v>
      </c>
      <c r="Q324" s="1" t="str">
        <f t="shared" si="92"/>
        <v>10</v>
      </c>
      <c r="R324" s="1" t="str">
        <f t="shared" si="93"/>
        <v>24</v>
      </c>
      <c r="S324" s="3">
        <f t="shared" si="94"/>
        <v>39014</v>
      </c>
      <c r="T324" s="1">
        <f t="shared" ca="1" si="95"/>
        <v>6614</v>
      </c>
    </row>
    <row r="325" spans="1:20" x14ac:dyDescent="0.4">
      <c r="A325" s="1" t="s">
        <v>342</v>
      </c>
      <c r="B325" s="1" t="s">
        <v>442</v>
      </c>
      <c r="C325" s="1" t="str">
        <f t="shared" si="85"/>
        <v>940101</v>
      </c>
      <c r="D325" s="1" t="str">
        <f t="shared" si="86"/>
        <v>94</v>
      </c>
      <c r="E325" s="1" t="str">
        <f t="shared" si="80"/>
        <v>01</v>
      </c>
      <c r="F325" s="1" t="str">
        <f t="shared" si="81"/>
        <v>01</v>
      </c>
      <c r="G325" s="3">
        <f t="shared" si="82"/>
        <v>34335</v>
      </c>
      <c r="H325" s="3">
        <f t="shared" ca="1" si="87"/>
        <v>45628</v>
      </c>
      <c r="I325" s="4">
        <f t="shared" ca="1" si="83"/>
        <v>11293</v>
      </c>
      <c r="J325" s="5">
        <f t="shared" ca="1" si="88"/>
        <v>30.93972602739726</v>
      </c>
      <c r="K325" s="5">
        <f t="shared" ca="1" si="89"/>
        <v>30</v>
      </c>
      <c r="L325" s="5">
        <f t="shared" ca="1" si="84"/>
        <v>31</v>
      </c>
      <c r="M325" s="6" t="str">
        <f ca="1">VLOOKUP(L325, 기준!$A$1:$C$15,3)</f>
        <v>30대</v>
      </c>
      <c r="N325" s="1" t="str">
        <f t="shared" si="90"/>
        <v>1</v>
      </c>
      <c r="O325" s="13">
        <v>20061024</v>
      </c>
      <c r="P325" s="1" t="str">
        <f t="shared" si="91"/>
        <v>2006</v>
      </c>
      <c r="Q325" s="1" t="str">
        <f t="shared" si="92"/>
        <v>10</v>
      </c>
      <c r="R325" s="1" t="str">
        <f t="shared" si="93"/>
        <v>24</v>
      </c>
      <c r="S325" s="3">
        <f t="shared" si="94"/>
        <v>39014</v>
      </c>
      <c r="T325" s="1">
        <f t="shared" ca="1" si="95"/>
        <v>6614</v>
      </c>
    </row>
    <row r="326" spans="1:20" x14ac:dyDescent="0.4">
      <c r="A326" s="1" t="s">
        <v>343</v>
      </c>
      <c r="B326" s="2" t="s">
        <v>436</v>
      </c>
      <c r="C326" s="1" t="str">
        <f t="shared" si="85"/>
        <v>191211</v>
      </c>
      <c r="D326" s="1" t="str">
        <f t="shared" si="86"/>
        <v>19</v>
      </c>
      <c r="E326" s="1" t="str">
        <f t="shared" si="80"/>
        <v>12</v>
      </c>
      <c r="F326" s="1" t="str">
        <f t="shared" si="81"/>
        <v>11</v>
      </c>
      <c r="G326" s="3">
        <f t="shared" si="82"/>
        <v>7285</v>
      </c>
      <c r="H326" s="3">
        <f t="shared" ca="1" si="87"/>
        <v>45628</v>
      </c>
      <c r="I326" s="4">
        <f t="shared" ca="1" si="83"/>
        <v>38343</v>
      </c>
      <c r="J326" s="5">
        <f t="shared" ca="1" si="88"/>
        <v>105.04931506849314</v>
      </c>
      <c r="K326" s="5">
        <f t="shared" ca="1" si="89"/>
        <v>105</v>
      </c>
      <c r="L326" s="5">
        <f t="shared" ca="1" si="84"/>
        <v>106</v>
      </c>
      <c r="M326" s="6" t="str">
        <f ca="1">VLOOKUP(L326, 기준!$A$1:$C$15,3)</f>
        <v>100대</v>
      </c>
      <c r="N326" s="1" t="str">
        <f t="shared" si="90"/>
        <v>1</v>
      </c>
      <c r="O326" s="13">
        <v>20061024</v>
      </c>
      <c r="P326" s="1" t="str">
        <f t="shared" si="91"/>
        <v>2006</v>
      </c>
      <c r="Q326" s="1" t="str">
        <f t="shared" si="92"/>
        <v>10</v>
      </c>
      <c r="R326" s="1" t="str">
        <f t="shared" si="93"/>
        <v>24</v>
      </c>
      <c r="S326" s="3">
        <f t="shared" si="94"/>
        <v>39014</v>
      </c>
      <c r="T326" s="1">
        <f t="shared" ca="1" si="95"/>
        <v>6614</v>
      </c>
    </row>
    <row r="327" spans="1:20" x14ac:dyDescent="0.4">
      <c r="A327" s="1" t="s">
        <v>344</v>
      </c>
      <c r="B327" s="1" t="s">
        <v>12</v>
      </c>
      <c r="C327" s="1" t="str">
        <f t="shared" si="85"/>
        <v>910101</v>
      </c>
      <c r="D327" s="1" t="str">
        <f t="shared" si="86"/>
        <v>91</v>
      </c>
      <c r="E327" s="1" t="str">
        <f t="shared" si="80"/>
        <v>01</v>
      </c>
      <c r="F327" s="1" t="str">
        <f t="shared" si="81"/>
        <v>01</v>
      </c>
      <c r="G327" s="3">
        <f t="shared" si="82"/>
        <v>33239</v>
      </c>
      <c r="H327" s="3">
        <f t="shared" ca="1" si="87"/>
        <v>45628</v>
      </c>
      <c r="I327" s="4">
        <f t="shared" ca="1" si="83"/>
        <v>12389</v>
      </c>
      <c r="J327" s="5">
        <f t="shared" ca="1" si="88"/>
        <v>33.942465753424656</v>
      </c>
      <c r="K327" s="5">
        <f t="shared" ca="1" si="89"/>
        <v>33</v>
      </c>
      <c r="L327" s="5">
        <f t="shared" ca="1" si="84"/>
        <v>34</v>
      </c>
      <c r="M327" s="6" t="str">
        <f ca="1">VLOOKUP(L327, 기준!$A$1:$C$15,3)</f>
        <v>30대</v>
      </c>
      <c r="N327" s="1" t="str">
        <f t="shared" si="90"/>
        <v>1</v>
      </c>
      <c r="O327" s="13">
        <v>20061024</v>
      </c>
      <c r="P327" s="1" t="str">
        <f t="shared" si="91"/>
        <v>2006</v>
      </c>
      <c r="Q327" s="1" t="str">
        <f t="shared" si="92"/>
        <v>10</v>
      </c>
      <c r="R327" s="1" t="str">
        <f t="shared" si="93"/>
        <v>24</v>
      </c>
      <c r="S327" s="3">
        <f t="shared" si="94"/>
        <v>39014</v>
      </c>
      <c r="T327" s="1">
        <f t="shared" ca="1" si="95"/>
        <v>6614</v>
      </c>
    </row>
    <row r="328" spans="1:20" x14ac:dyDescent="0.4">
      <c r="A328" s="1" t="s">
        <v>345</v>
      </c>
      <c r="B328" s="2" t="s">
        <v>447</v>
      </c>
      <c r="C328" s="1" t="str">
        <f t="shared" si="85"/>
        <v>691211</v>
      </c>
      <c r="D328" s="1" t="str">
        <f t="shared" si="86"/>
        <v>69</v>
      </c>
      <c r="E328" s="1" t="str">
        <f t="shared" si="80"/>
        <v>12</v>
      </c>
      <c r="F328" s="1" t="str">
        <f t="shared" si="81"/>
        <v>11</v>
      </c>
      <c r="G328" s="3">
        <f t="shared" si="82"/>
        <v>25548</v>
      </c>
      <c r="H328" s="3">
        <f t="shared" ca="1" si="87"/>
        <v>45628</v>
      </c>
      <c r="I328" s="4">
        <f t="shared" ca="1" si="83"/>
        <v>20080</v>
      </c>
      <c r="J328" s="5">
        <f t="shared" ca="1" si="88"/>
        <v>55.013698630136986</v>
      </c>
      <c r="K328" s="5">
        <f t="shared" ca="1" si="89"/>
        <v>55</v>
      </c>
      <c r="L328" s="5">
        <f t="shared" ca="1" si="84"/>
        <v>56</v>
      </c>
      <c r="M328" s="6" t="str">
        <f ca="1">VLOOKUP(L328, 기준!$A$1:$C$15,3)</f>
        <v>50대</v>
      </c>
      <c r="N328" s="1" t="str">
        <f t="shared" si="90"/>
        <v>1</v>
      </c>
      <c r="O328" s="13">
        <v>20061024</v>
      </c>
      <c r="P328" s="1" t="str">
        <f t="shared" si="91"/>
        <v>2006</v>
      </c>
      <c r="Q328" s="1" t="str">
        <f t="shared" si="92"/>
        <v>10</v>
      </c>
      <c r="R328" s="1" t="str">
        <f t="shared" si="93"/>
        <v>24</v>
      </c>
      <c r="S328" s="3">
        <f t="shared" si="94"/>
        <v>39014</v>
      </c>
      <c r="T328" s="1">
        <f t="shared" ca="1" si="95"/>
        <v>6614</v>
      </c>
    </row>
    <row r="329" spans="1:20" x14ac:dyDescent="0.4">
      <c r="A329" s="1" t="s">
        <v>346</v>
      </c>
      <c r="B329" s="1" t="s">
        <v>461</v>
      </c>
      <c r="C329" s="1" t="str">
        <f t="shared" si="85"/>
        <v>900111</v>
      </c>
      <c r="D329" s="1" t="str">
        <f t="shared" si="86"/>
        <v>90</v>
      </c>
      <c r="E329" s="1" t="str">
        <f t="shared" si="80"/>
        <v>01</v>
      </c>
      <c r="F329" s="1" t="str">
        <f t="shared" si="81"/>
        <v>11</v>
      </c>
      <c r="G329" s="3">
        <f t="shared" si="82"/>
        <v>32884</v>
      </c>
      <c r="H329" s="3">
        <f t="shared" ca="1" si="87"/>
        <v>45628</v>
      </c>
      <c r="I329" s="4">
        <f t="shared" ca="1" si="83"/>
        <v>12744</v>
      </c>
      <c r="J329" s="5">
        <f t="shared" ca="1" si="88"/>
        <v>34.915068493150685</v>
      </c>
      <c r="K329" s="5">
        <f t="shared" ca="1" si="89"/>
        <v>34</v>
      </c>
      <c r="L329" s="5">
        <f t="shared" ca="1" si="84"/>
        <v>35</v>
      </c>
      <c r="M329" s="6" t="str">
        <f ca="1">VLOOKUP(L329, 기준!$A$1:$C$15,3)</f>
        <v>30대</v>
      </c>
      <c r="N329" s="1" t="str">
        <f t="shared" si="90"/>
        <v>1</v>
      </c>
      <c r="O329" s="13">
        <v>20061024</v>
      </c>
      <c r="P329" s="1" t="str">
        <f t="shared" si="91"/>
        <v>2006</v>
      </c>
      <c r="Q329" s="1" t="str">
        <f t="shared" si="92"/>
        <v>10</v>
      </c>
      <c r="R329" s="1" t="str">
        <f t="shared" si="93"/>
        <v>24</v>
      </c>
      <c r="S329" s="3">
        <f t="shared" si="94"/>
        <v>39014</v>
      </c>
      <c r="T329" s="1">
        <f t="shared" ca="1" si="95"/>
        <v>6614</v>
      </c>
    </row>
    <row r="330" spans="1:20" x14ac:dyDescent="0.4">
      <c r="A330" s="1" t="s">
        <v>347</v>
      </c>
      <c r="B330" s="1" t="s">
        <v>462</v>
      </c>
      <c r="C330" s="1" t="str">
        <f t="shared" si="85"/>
        <v>911111</v>
      </c>
      <c r="D330" s="1" t="str">
        <f t="shared" si="86"/>
        <v>91</v>
      </c>
      <c r="E330" s="1" t="str">
        <f t="shared" si="80"/>
        <v>11</v>
      </c>
      <c r="F330" s="1" t="str">
        <f t="shared" si="81"/>
        <v>11</v>
      </c>
      <c r="G330" s="3">
        <f t="shared" si="82"/>
        <v>33553</v>
      </c>
      <c r="H330" s="3">
        <f t="shared" ca="1" si="87"/>
        <v>45628</v>
      </c>
      <c r="I330" s="4">
        <f t="shared" ca="1" si="83"/>
        <v>12075</v>
      </c>
      <c r="J330" s="5">
        <f t="shared" ca="1" si="88"/>
        <v>33.082191780821915</v>
      </c>
      <c r="K330" s="5">
        <f t="shared" ca="1" si="89"/>
        <v>33</v>
      </c>
      <c r="L330" s="5">
        <f t="shared" ca="1" si="84"/>
        <v>34</v>
      </c>
      <c r="M330" s="6" t="str">
        <f ca="1">VLOOKUP(L330, 기준!$A$1:$C$15,3)</f>
        <v>30대</v>
      </c>
      <c r="N330" s="1" t="str">
        <f t="shared" si="90"/>
        <v>1</v>
      </c>
      <c r="O330" s="13">
        <v>20061024</v>
      </c>
      <c r="P330" s="1" t="str">
        <f t="shared" si="91"/>
        <v>2006</v>
      </c>
      <c r="Q330" s="1" t="str">
        <f t="shared" si="92"/>
        <v>10</v>
      </c>
      <c r="R330" s="1" t="str">
        <f t="shared" si="93"/>
        <v>24</v>
      </c>
      <c r="S330" s="3">
        <f t="shared" si="94"/>
        <v>39014</v>
      </c>
      <c r="T330" s="1">
        <f t="shared" ca="1" si="95"/>
        <v>6614</v>
      </c>
    </row>
    <row r="331" spans="1:20" x14ac:dyDescent="0.4">
      <c r="A331" s="1" t="s">
        <v>348</v>
      </c>
      <c r="B331" s="1" t="s">
        <v>440</v>
      </c>
      <c r="C331" s="1" t="str">
        <f t="shared" si="85"/>
        <v>940101</v>
      </c>
      <c r="D331" s="1" t="str">
        <f t="shared" si="86"/>
        <v>94</v>
      </c>
      <c r="E331" s="1" t="str">
        <f t="shared" si="80"/>
        <v>01</v>
      </c>
      <c r="F331" s="1" t="str">
        <f t="shared" si="81"/>
        <v>01</v>
      </c>
      <c r="G331" s="3">
        <f t="shared" si="82"/>
        <v>34335</v>
      </c>
      <c r="H331" s="3">
        <f t="shared" ca="1" si="87"/>
        <v>45628</v>
      </c>
      <c r="I331" s="4">
        <f t="shared" ca="1" si="83"/>
        <v>11293</v>
      </c>
      <c r="J331" s="5">
        <f t="shared" ca="1" si="88"/>
        <v>30.93972602739726</v>
      </c>
      <c r="K331" s="5">
        <f t="shared" ca="1" si="89"/>
        <v>30</v>
      </c>
      <c r="L331" s="5">
        <f t="shared" ca="1" si="84"/>
        <v>31</v>
      </c>
      <c r="M331" s="6" t="str">
        <f ca="1">VLOOKUP(L331, 기준!$A$1:$C$15,3)</f>
        <v>30대</v>
      </c>
      <c r="N331" s="1" t="str">
        <f t="shared" si="90"/>
        <v>1</v>
      </c>
      <c r="O331" s="13">
        <v>20061024</v>
      </c>
      <c r="P331" s="1" t="str">
        <f t="shared" si="91"/>
        <v>2006</v>
      </c>
      <c r="Q331" s="1" t="str">
        <f t="shared" si="92"/>
        <v>10</v>
      </c>
      <c r="R331" s="1" t="str">
        <f t="shared" si="93"/>
        <v>24</v>
      </c>
      <c r="S331" s="3">
        <f t="shared" si="94"/>
        <v>39014</v>
      </c>
      <c r="T331" s="1">
        <f t="shared" ca="1" si="95"/>
        <v>6614</v>
      </c>
    </row>
    <row r="332" spans="1:20" x14ac:dyDescent="0.4">
      <c r="A332" s="1" t="s">
        <v>349</v>
      </c>
      <c r="B332" s="2" t="s">
        <v>434</v>
      </c>
      <c r="C332" s="1" t="str">
        <f t="shared" si="85"/>
        <v>191211</v>
      </c>
      <c r="D332" s="1" t="str">
        <f t="shared" si="86"/>
        <v>19</v>
      </c>
      <c r="E332" s="1" t="str">
        <f t="shared" si="80"/>
        <v>12</v>
      </c>
      <c r="F332" s="1" t="str">
        <f t="shared" si="81"/>
        <v>11</v>
      </c>
      <c r="G332" s="3">
        <f t="shared" si="82"/>
        <v>7285</v>
      </c>
      <c r="H332" s="3">
        <f t="shared" ca="1" si="87"/>
        <v>45628</v>
      </c>
      <c r="I332" s="4">
        <f t="shared" ca="1" si="83"/>
        <v>38343</v>
      </c>
      <c r="J332" s="5">
        <f t="shared" ca="1" si="88"/>
        <v>105.04931506849314</v>
      </c>
      <c r="K332" s="5">
        <f t="shared" ca="1" si="89"/>
        <v>105</v>
      </c>
      <c r="L332" s="5">
        <f t="shared" ca="1" si="84"/>
        <v>106</v>
      </c>
      <c r="M332" s="6" t="str">
        <f ca="1">VLOOKUP(L332, 기준!$A$1:$C$15,3)</f>
        <v>100대</v>
      </c>
      <c r="N332" s="1" t="str">
        <f t="shared" si="90"/>
        <v>1</v>
      </c>
      <c r="O332" s="13">
        <v>20061102</v>
      </c>
      <c r="P332" s="1" t="str">
        <f t="shared" si="91"/>
        <v>2006</v>
      </c>
      <c r="Q332" s="1" t="str">
        <f t="shared" si="92"/>
        <v>11</v>
      </c>
      <c r="R332" s="1" t="str">
        <f t="shared" si="93"/>
        <v>02</v>
      </c>
      <c r="S332" s="3">
        <f t="shared" si="94"/>
        <v>39023</v>
      </c>
      <c r="T332" s="1">
        <f t="shared" ca="1" si="95"/>
        <v>6605</v>
      </c>
    </row>
    <row r="333" spans="1:20" x14ac:dyDescent="0.4">
      <c r="A333" s="1" t="s">
        <v>350</v>
      </c>
      <c r="B333" s="1" t="s">
        <v>466</v>
      </c>
      <c r="C333" s="1" t="str">
        <f t="shared" si="85"/>
        <v>911111</v>
      </c>
      <c r="D333" s="1" t="str">
        <f t="shared" si="86"/>
        <v>91</v>
      </c>
      <c r="E333" s="1" t="str">
        <f t="shared" si="80"/>
        <v>11</v>
      </c>
      <c r="F333" s="1" t="str">
        <f t="shared" si="81"/>
        <v>11</v>
      </c>
      <c r="G333" s="3">
        <f t="shared" si="82"/>
        <v>33553</v>
      </c>
      <c r="H333" s="3">
        <f t="shared" ca="1" si="87"/>
        <v>45628</v>
      </c>
      <c r="I333" s="4">
        <f t="shared" ca="1" si="83"/>
        <v>12075</v>
      </c>
      <c r="J333" s="5">
        <f t="shared" ca="1" si="88"/>
        <v>33.082191780821915</v>
      </c>
      <c r="K333" s="5">
        <f t="shared" ca="1" si="89"/>
        <v>33</v>
      </c>
      <c r="L333" s="5">
        <f t="shared" ca="1" si="84"/>
        <v>34</v>
      </c>
      <c r="M333" s="6" t="str">
        <f ca="1">VLOOKUP(L333, 기준!$A$1:$C$15,3)</f>
        <v>30대</v>
      </c>
      <c r="N333" s="1" t="str">
        <f t="shared" si="90"/>
        <v>2</v>
      </c>
      <c r="O333" s="13">
        <v>20061102</v>
      </c>
      <c r="P333" s="1" t="str">
        <f t="shared" si="91"/>
        <v>2006</v>
      </c>
      <c r="Q333" s="1" t="str">
        <f t="shared" si="92"/>
        <v>11</v>
      </c>
      <c r="R333" s="1" t="str">
        <f t="shared" si="93"/>
        <v>02</v>
      </c>
      <c r="S333" s="3">
        <f t="shared" si="94"/>
        <v>39023</v>
      </c>
      <c r="T333" s="1">
        <f t="shared" ca="1" si="95"/>
        <v>6605</v>
      </c>
    </row>
    <row r="334" spans="1:20" x14ac:dyDescent="0.4">
      <c r="A334" s="1" t="s">
        <v>351</v>
      </c>
      <c r="B334" s="2" t="s">
        <v>447</v>
      </c>
      <c r="C334" s="1" t="str">
        <f t="shared" si="85"/>
        <v>691211</v>
      </c>
      <c r="D334" s="1" t="str">
        <f t="shared" si="86"/>
        <v>69</v>
      </c>
      <c r="E334" s="1" t="str">
        <f t="shared" si="80"/>
        <v>12</v>
      </c>
      <c r="F334" s="1" t="str">
        <f t="shared" si="81"/>
        <v>11</v>
      </c>
      <c r="G334" s="3">
        <f t="shared" si="82"/>
        <v>25548</v>
      </c>
      <c r="H334" s="3">
        <f t="shared" ca="1" si="87"/>
        <v>45628</v>
      </c>
      <c r="I334" s="4">
        <f t="shared" ca="1" si="83"/>
        <v>20080</v>
      </c>
      <c r="J334" s="5">
        <f t="shared" ca="1" si="88"/>
        <v>55.013698630136986</v>
      </c>
      <c r="K334" s="5">
        <f t="shared" ca="1" si="89"/>
        <v>55</v>
      </c>
      <c r="L334" s="5">
        <f t="shared" ca="1" si="84"/>
        <v>56</v>
      </c>
      <c r="M334" s="6" t="str">
        <f ca="1">VLOOKUP(L334, 기준!$A$1:$C$15,3)</f>
        <v>50대</v>
      </c>
      <c r="N334" s="1" t="str">
        <f t="shared" si="90"/>
        <v>1</v>
      </c>
      <c r="O334" s="13">
        <v>20061102</v>
      </c>
      <c r="P334" s="1" t="str">
        <f t="shared" si="91"/>
        <v>2006</v>
      </c>
      <c r="Q334" s="1" t="str">
        <f t="shared" si="92"/>
        <v>11</v>
      </c>
      <c r="R334" s="1" t="str">
        <f t="shared" si="93"/>
        <v>02</v>
      </c>
      <c r="S334" s="3">
        <f t="shared" si="94"/>
        <v>39023</v>
      </c>
      <c r="T334" s="1">
        <f t="shared" ca="1" si="95"/>
        <v>6605</v>
      </c>
    </row>
    <row r="335" spans="1:20" x14ac:dyDescent="0.4">
      <c r="A335" s="1" t="s">
        <v>352</v>
      </c>
      <c r="B335" s="1" t="s">
        <v>441</v>
      </c>
      <c r="C335" s="1" t="str">
        <f t="shared" si="85"/>
        <v>900111</v>
      </c>
      <c r="D335" s="1" t="str">
        <f t="shared" si="86"/>
        <v>90</v>
      </c>
      <c r="E335" s="1" t="str">
        <f t="shared" si="80"/>
        <v>01</v>
      </c>
      <c r="F335" s="1" t="str">
        <f t="shared" si="81"/>
        <v>11</v>
      </c>
      <c r="G335" s="3">
        <f t="shared" si="82"/>
        <v>32884</v>
      </c>
      <c r="H335" s="3">
        <f t="shared" ca="1" si="87"/>
        <v>45628</v>
      </c>
      <c r="I335" s="4">
        <f t="shared" ca="1" si="83"/>
        <v>12744</v>
      </c>
      <c r="J335" s="5">
        <f t="shared" ca="1" si="88"/>
        <v>34.915068493150685</v>
      </c>
      <c r="K335" s="5">
        <f t="shared" ca="1" si="89"/>
        <v>34</v>
      </c>
      <c r="L335" s="5">
        <f t="shared" ca="1" si="84"/>
        <v>35</v>
      </c>
      <c r="M335" s="6" t="str">
        <f ca="1">VLOOKUP(L335, 기준!$A$1:$C$15,3)</f>
        <v>30대</v>
      </c>
      <c r="N335" s="1" t="str">
        <f t="shared" si="90"/>
        <v>1</v>
      </c>
      <c r="O335" s="13">
        <v>20061102</v>
      </c>
      <c r="P335" s="1" t="str">
        <f t="shared" si="91"/>
        <v>2006</v>
      </c>
      <c r="Q335" s="1" t="str">
        <f t="shared" si="92"/>
        <v>11</v>
      </c>
      <c r="R335" s="1" t="str">
        <f t="shared" si="93"/>
        <v>02</v>
      </c>
      <c r="S335" s="3">
        <f t="shared" si="94"/>
        <v>39023</v>
      </c>
      <c r="T335" s="1">
        <f t="shared" ca="1" si="95"/>
        <v>6605</v>
      </c>
    </row>
    <row r="336" spans="1:20" x14ac:dyDescent="0.4">
      <c r="A336" s="1" t="s">
        <v>353</v>
      </c>
      <c r="B336" s="1" t="s">
        <v>435</v>
      </c>
      <c r="C336" s="1" t="str">
        <f t="shared" si="85"/>
        <v>911111</v>
      </c>
      <c r="D336" s="1" t="str">
        <f t="shared" si="86"/>
        <v>91</v>
      </c>
      <c r="E336" s="1" t="str">
        <f t="shared" si="80"/>
        <v>11</v>
      </c>
      <c r="F336" s="1" t="str">
        <f t="shared" si="81"/>
        <v>11</v>
      </c>
      <c r="G336" s="3">
        <f t="shared" si="82"/>
        <v>33553</v>
      </c>
      <c r="H336" s="3">
        <f t="shared" ca="1" si="87"/>
        <v>45628</v>
      </c>
      <c r="I336" s="4">
        <f t="shared" ca="1" si="83"/>
        <v>12075</v>
      </c>
      <c r="J336" s="5">
        <f t="shared" ca="1" si="88"/>
        <v>33.082191780821915</v>
      </c>
      <c r="K336" s="5">
        <f t="shared" ca="1" si="89"/>
        <v>33</v>
      </c>
      <c r="L336" s="5">
        <f t="shared" ca="1" si="84"/>
        <v>34</v>
      </c>
      <c r="M336" s="6" t="str">
        <f ca="1">VLOOKUP(L336, 기준!$A$1:$C$15,3)</f>
        <v>30대</v>
      </c>
      <c r="N336" s="1" t="str">
        <f t="shared" si="90"/>
        <v>1</v>
      </c>
      <c r="O336" s="13">
        <v>20061102</v>
      </c>
      <c r="P336" s="1" t="str">
        <f t="shared" si="91"/>
        <v>2006</v>
      </c>
      <c r="Q336" s="1" t="str">
        <f t="shared" si="92"/>
        <v>11</v>
      </c>
      <c r="R336" s="1" t="str">
        <f t="shared" si="93"/>
        <v>02</v>
      </c>
      <c r="S336" s="3">
        <f t="shared" si="94"/>
        <v>39023</v>
      </c>
      <c r="T336" s="1">
        <f t="shared" ca="1" si="95"/>
        <v>6605</v>
      </c>
    </row>
    <row r="337" spans="1:20" x14ac:dyDescent="0.4">
      <c r="A337" s="1" t="s">
        <v>354</v>
      </c>
      <c r="B337" s="1" t="s">
        <v>442</v>
      </c>
      <c r="C337" s="1" t="str">
        <f t="shared" si="85"/>
        <v>940101</v>
      </c>
      <c r="D337" s="1" t="str">
        <f t="shared" si="86"/>
        <v>94</v>
      </c>
      <c r="E337" s="1" t="str">
        <f t="shared" si="80"/>
        <v>01</v>
      </c>
      <c r="F337" s="1" t="str">
        <f t="shared" si="81"/>
        <v>01</v>
      </c>
      <c r="G337" s="3">
        <f t="shared" si="82"/>
        <v>34335</v>
      </c>
      <c r="H337" s="3">
        <f t="shared" ca="1" si="87"/>
        <v>45628</v>
      </c>
      <c r="I337" s="4">
        <f t="shared" ca="1" si="83"/>
        <v>11293</v>
      </c>
      <c r="J337" s="5">
        <f t="shared" ca="1" si="88"/>
        <v>30.93972602739726</v>
      </c>
      <c r="K337" s="5">
        <f t="shared" ca="1" si="89"/>
        <v>30</v>
      </c>
      <c r="L337" s="5">
        <f t="shared" ca="1" si="84"/>
        <v>31</v>
      </c>
      <c r="M337" s="6" t="str">
        <f ca="1">VLOOKUP(L337, 기준!$A$1:$C$15,3)</f>
        <v>30대</v>
      </c>
      <c r="N337" s="1" t="str">
        <f t="shared" si="90"/>
        <v>1</v>
      </c>
      <c r="O337" s="13">
        <v>20061102</v>
      </c>
      <c r="P337" s="1" t="str">
        <f t="shared" si="91"/>
        <v>2006</v>
      </c>
      <c r="Q337" s="1" t="str">
        <f t="shared" si="92"/>
        <v>11</v>
      </c>
      <c r="R337" s="1" t="str">
        <f t="shared" si="93"/>
        <v>02</v>
      </c>
      <c r="S337" s="3">
        <f t="shared" si="94"/>
        <v>39023</v>
      </c>
      <c r="T337" s="1">
        <f t="shared" ca="1" si="95"/>
        <v>6605</v>
      </c>
    </row>
    <row r="338" spans="1:20" x14ac:dyDescent="0.4">
      <c r="A338" s="1" t="s">
        <v>355</v>
      </c>
      <c r="B338" s="2" t="s">
        <v>434</v>
      </c>
      <c r="C338" s="1" t="str">
        <f t="shared" si="85"/>
        <v>191211</v>
      </c>
      <c r="D338" s="1" t="str">
        <f t="shared" si="86"/>
        <v>19</v>
      </c>
      <c r="E338" s="1" t="str">
        <f t="shared" si="80"/>
        <v>12</v>
      </c>
      <c r="F338" s="1" t="str">
        <f t="shared" si="81"/>
        <v>11</v>
      </c>
      <c r="G338" s="3">
        <f t="shared" si="82"/>
        <v>7285</v>
      </c>
      <c r="H338" s="3">
        <f t="shared" ca="1" si="87"/>
        <v>45628</v>
      </c>
      <c r="I338" s="4">
        <f t="shared" ca="1" si="83"/>
        <v>38343</v>
      </c>
      <c r="J338" s="5">
        <f t="shared" ca="1" si="88"/>
        <v>105.04931506849314</v>
      </c>
      <c r="K338" s="5">
        <f t="shared" ca="1" si="89"/>
        <v>105</v>
      </c>
      <c r="L338" s="5">
        <f t="shared" ca="1" si="84"/>
        <v>106</v>
      </c>
      <c r="M338" s="6" t="str">
        <f ca="1">VLOOKUP(L338, 기준!$A$1:$C$15,3)</f>
        <v>100대</v>
      </c>
      <c r="N338" s="1" t="str">
        <f t="shared" si="90"/>
        <v>1</v>
      </c>
      <c r="O338" s="13">
        <v>20061102</v>
      </c>
      <c r="P338" s="1" t="str">
        <f t="shared" si="91"/>
        <v>2006</v>
      </c>
      <c r="Q338" s="1" t="str">
        <f t="shared" si="92"/>
        <v>11</v>
      </c>
      <c r="R338" s="1" t="str">
        <f t="shared" si="93"/>
        <v>02</v>
      </c>
      <c r="S338" s="3">
        <f t="shared" si="94"/>
        <v>39023</v>
      </c>
      <c r="T338" s="1">
        <f t="shared" ca="1" si="95"/>
        <v>6605</v>
      </c>
    </row>
    <row r="339" spans="1:20" x14ac:dyDescent="0.4">
      <c r="A339" s="1" t="s">
        <v>356</v>
      </c>
      <c r="B339" s="1" t="s">
        <v>466</v>
      </c>
      <c r="C339" s="1" t="str">
        <f t="shared" si="85"/>
        <v>911111</v>
      </c>
      <c r="D339" s="1" t="str">
        <f t="shared" si="86"/>
        <v>91</v>
      </c>
      <c r="E339" s="1" t="str">
        <f t="shared" si="80"/>
        <v>11</v>
      </c>
      <c r="F339" s="1" t="str">
        <f t="shared" si="81"/>
        <v>11</v>
      </c>
      <c r="G339" s="3">
        <f t="shared" si="82"/>
        <v>33553</v>
      </c>
      <c r="H339" s="3">
        <f t="shared" ca="1" si="87"/>
        <v>45628</v>
      </c>
      <c r="I339" s="4">
        <f t="shared" ca="1" si="83"/>
        <v>12075</v>
      </c>
      <c r="J339" s="5">
        <f t="shared" ca="1" si="88"/>
        <v>33.082191780821915</v>
      </c>
      <c r="K339" s="5">
        <f t="shared" ca="1" si="89"/>
        <v>33</v>
      </c>
      <c r="L339" s="5">
        <f t="shared" ca="1" si="84"/>
        <v>34</v>
      </c>
      <c r="M339" s="6" t="str">
        <f ca="1">VLOOKUP(L339, 기준!$A$1:$C$15,3)</f>
        <v>30대</v>
      </c>
      <c r="N339" s="1" t="str">
        <f t="shared" si="90"/>
        <v>2</v>
      </c>
      <c r="O339" s="13">
        <v>20061102</v>
      </c>
      <c r="P339" s="1" t="str">
        <f t="shared" si="91"/>
        <v>2006</v>
      </c>
      <c r="Q339" s="1" t="str">
        <f t="shared" si="92"/>
        <v>11</v>
      </c>
      <c r="R339" s="1" t="str">
        <f t="shared" si="93"/>
        <v>02</v>
      </c>
      <c r="S339" s="3">
        <f t="shared" si="94"/>
        <v>39023</v>
      </c>
      <c r="T339" s="1">
        <f t="shared" ca="1" si="95"/>
        <v>6605</v>
      </c>
    </row>
    <row r="340" spans="1:20" x14ac:dyDescent="0.4">
      <c r="A340" s="1" t="s">
        <v>357</v>
      </c>
      <c r="B340" s="2" t="s">
        <v>447</v>
      </c>
      <c r="C340" s="1" t="str">
        <f t="shared" si="85"/>
        <v>691211</v>
      </c>
      <c r="D340" s="1" t="str">
        <f t="shared" si="86"/>
        <v>69</v>
      </c>
      <c r="E340" s="1" t="str">
        <f t="shared" si="80"/>
        <v>12</v>
      </c>
      <c r="F340" s="1" t="str">
        <f t="shared" si="81"/>
        <v>11</v>
      </c>
      <c r="G340" s="3">
        <f t="shared" si="82"/>
        <v>25548</v>
      </c>
      <c r="H340" s="3">
        <f t="shared" ca="1" si="87"/>
        <v>45628</v>
      </c>
      <c r="I340" s="4">
        <f t="shared" ca="1" si="83"/>
        <v>20080</v>
      </c>
      <c r="J340" s="5">
        <f t="shared" ca="1" si="88"/>
        <v>55.013698630136986</v>
      </c>
      <c r="K340" s="5">
        <f t="shared" ca="1" si="89"/>
        <v>55</v>
      </c>
      <c r="L340" s="5">
        <f t="shared" ca="1" si="84"/>
        <v>56</v>
      </c>
      <c r="M340" s="6" t="str">
        <f ca="1">VLOOKUP(L340, 기준!$A$1:$C$15,3)</f>
        <v>50대</v>
      </c>
      <c r="N340" s="1" t="str">
        <f t="shared" si="90"/>
        <v>1</v>
      </c>
      <c r="O340" s="13">
        <v>20061102</v>
      </c>
      <c r="P340" s="1" t="str">
        <f t="shared" si="91"/>
        <v>2006</v>
      </c>
      <c r="Q340" s="1" t="str">
        <f t="shared" si="92"/>
        <v>11</v>
      </c>
      <c r="R340" s="1" t="str">
        <f t="shared" si="93"/>
        <v>02</v>
      </c>
      <c r="S340" s="3">
        <f t="shared" si="94"/>
        <v>39023</v>
      </c>
      <c r="T340" s="1">
        <f t="shared" ca="1" si="95"/>
        <v>6605</v>
      </c>
    </row>
    <row r="341" spans="1:20" x14ac:dyDescent="0.4">
      <c r="A341" s="1" t="s">
        <v>358</v>
      </c>
      <c r="B341" s="1" t="s">
        <v>441</v>
      </c>
      <c r="C341" s="1" t="str">
        <f t="shared" si="85"/>
        <v>900111</v>
      </c>
      <c r="D341" s="1" t="str">
        <f t="shared" si="86"/>
        <v>90</v>
      </c>
      <c r="E341" s="1" t="str">
        <f t="shared" si="80"/>
        <v>01</v>
      </c>
      <c r="F341" s="1" t="str">
        <f t="shared" si="81"/>
        <v>11</v>
      </c>
      <c r="G341" s="3">
        <f t="shared" si="82"/>
        <v>32884</v>
      </c>
      <c r="H341" s="3">
        <f t="shared" ca="1" si="87"/>
        <v>45628</v>
      </c>
      <c r="I341" s="4">
        <f t="shared" ca="1" si="83"/>
        <v>12744</v>
      </c>
      <c r="J341" s="5">
        <f t="shared" ca="1" si="88"/>
        <v>34.915068493150685</v>
      </c>
      <c r="K341" s="5">
        <f t="shared" ca="1" si="89"/>
        <v>34</v>
      </c>
      <c r="L341" s="5">
        <f t="shared" ca="1" si="84"/>
        <v>35</v>
      </c>
      <c r="M341" s="6" t="str">
        <f ca="1">VLOOKUP(L341, 기준!$A$1:$C$15,3)</f>
        <v>30대</v>
      </c>
      <c r="N341" s="1" t="str">
        <f t="shared" si="90"/>
        <v>1</v>
      </c>
      <c r="O341" s="13">
        <v>20061102</v>
      </c>
      <c r="P341" s="1" t="str">
        <f t="shared" si="91"/>
        <v>2006</v>
      </c>
      <c r="Q341" s="1" t="str">
        <f t="shared" si="92"/>
        <v>11</v>
      </c>
      <c r="R341" s="1" t="str">
        <f t="shared" si="93"/>
        <v>02</v>
      </c>
      <c r="S341" s="3">
        <f t="shared" si="94"/>
        <v>39023</v>
      </c>
      <c r="T341" s="1">
        <f t="shared" ca="1" si="95"/>
        <v>6605</v>
      </c>
    </row>
    <row r="342" spans="1:20" x14ac:dyDescent="0.4">
      <c r="A342" s="1" t="s">
        <v>359</v>
      </c>
      <c r="B342" s="1" t="s">
        <v>435</v>
      </c>
      <c r="C342" s="1" t="str">
        <f t="shared" si="85"/>
        <v>911111</v>
      </c>
      <c r="D342" s="1" t="str">
        <f t="shared" si="86"/>
        <v>91</v>
      </c>
      <c r="E342" s="1" t="str">
        <f t="shared" si="80"/>
        <v>11</v>
      </c>
      <c r="F342" s="1" t="str">
        <f t="shared" si="81"/>
        <v>11</v>
      </c>
      <c r="G342" s="3">
        <f t="shared" si="82"/>
        <v>33553</v>
      </c>
      <c r="H342" s="3">
        <f t="shared" ca="1" si="87"/>
        <v>45628</v>
      </c>
      <c r="I342" s="4">
        <f t="shared" ca="1" si="83"/>
        <v>12075</v>
      </c>
      <c r="J342" s="5">
        <f t="shared" ca="1" si="88"/>
        <v>33.082191780821915</v>
      </c>
      <c r="K342" s="5">
        <f t="shared" ca="1" si="89"/>
        <v>33</v>
      </c>
      <c r="L342" s="5">
        <f t="shared" ca="1" si="84"/>
        <v>34</v>
      </c>
      <c r="M342" s="6" t="str">
        <f ca="1">VLOOKUP(L342, 기준!$A$1:$C$15,3)</f>
        <v>30대</v>
      </c>
      <c r="N342" s="1" t="str">
        <f t="shared" si="90"/>
        <v>1</v>
      </c>
      <c r="O342" s="13">
        <v>20061102</v>
      </c>
      <c r="P342" s="1" t="str">
        <f t="shared" si="91"/>
        <v>2006</v>
      </c>
      <c r="Q342" s="1" t="str">
        <f t="shared" si="92"/>
        <v>11</v>
      </c>
      <c r="R342" s="1" t="str">
        <f t="shared" si="93"/>
        <v>02</v>
      </c>
      <c r="S342" s="3">
        <f t="shared" si="94"/>
        <v>39023</v>
      </c>
      <c r="T342" s="1">
        <f t="shared" ca="1" si="95"/>
        <v>6605</v>
      </c>
    </row>
    <row r="343" spans="1:20" x14ac:dyDescent="0.4">
      <c r="A343" s="1" t="s">
        <v>360</v>
      </c>
      <c r="B343" s="1" t="s">
        <v>442</v>
      </c>
      <c r="C343" s="1" t="str">
        <f t="shared" si="85"/>
        <v>940101</v>
      </c>
      <c r="D343" s="1" t="str">
        <f t="shared" si="86"/>
        <v>94</v>
      </c>
      <c r="E343" s="1" t="str">
        <f t="shared" si="80"/>
        <v>01</v>
      </c>
      <c r="F343" s="1" t="str">
        <f t="shared" si="81"/>
        <v>01</v>
      </c>
      <c r="G343" s="3">
        <f t="shared" si="82"/>
        <v>34335</v>
      </c>
      <c r="H343" s="3">
        <f t="shared" ca="1" si="87"/>
        <v>45628</v>
      </c>
      <c r="I343" s="4">
        <f t="shared" ca="1" si="83"/>
        <v>11293</v>
      </c>
      <c r="J343" s="5">
        <f t="shared" ca="1" si="88"/>
        <v>30.93972602739726</v>
      </c>
      <c r="K343" s="5">
        <f t="shared" ca="1" si="89"/>
        <v>30</v>
      </c>
      <c r="L343" s="5">
        <f t="shared" ca="1" si="84"/>
        <v>31</v>
      </c>
      <c r="M343" s="6" t="str">
        <f ca="1">VLOOKUP(L343, 기준!$A$1:$C$15,3)</f>
        <v>30대</v>
      </c>
      <c r="N343" s="1" t="str">
        <f t="shared" si="90"/>
        <v>1</v>
      </c>
      <c r="O343" s="13">
        <v>20061102</v>
      </c>
      <c r="P343" s="1" t="str">
        <f t="shared" si="91"/>
        <v>2006</v>
      </c>
      <c r="Q343" s="1" t="str">
        <f t="shared" si="92"/>
        <v>11</v>
      </c>
      <c r="R343" s="1" t="str">
        <f t="shared" si="93"/>
        <v>02</v>
      </c>
      <c r="S343" s="3">
        <f t="shared" si="94"/>
        <v>39023</v>
      </c>
      <c r="T343" s="1">
        <f t="shared" ca="1" si="95"/>
        <v>6605</v>
      </c>
    </row>
    <row r="344" spans="1:20" x14ac:dyDescent="0.4">
      <c r="A344" s="1" t="s">
        <v>361</v>
      </c>
      <c r="B344" s="2" t="s">
        <v>436</v>
      </c>
      <c r="C344" s="1" t="str">
        <f t="shared" si="85"/>
        <v>191211</v>
      </c>
      <c r="D344" s="1" t="str">
        <f t="shared" si="86"/>
        <v>19</v>
      </c>
      <c r="E344" s="1" t="str">
        <f t="shared" si="80"/>
        <v>12</v>
      </c>
      <c r="F344" s="1" t="str">
        <f t="shared" si="81"/>
        <v>11</v>
      </c>
      <c r="G344" s="3">
        <f t="shared" si="82"/>
        <v>7285</v>
      </c>
      <c r="H344" s="3">
        <f t="shared" ca="1" si="87"/>
        <v>45628</v>
      </c>
      <c r="I344" s="4">
        <f t="shared" ca="1" si="83"/>
        <v>38343</v>
      </c>
      <c r="J344" s="5">
        <f t="shared" ca="1" si="88"/>
        <v>105.04931506849314</v>
      </c>
      <c r="K344" s="5">
        <f t="shared" ca="1" si="89"/>
        <v>105</v>
      </c>
      <c r="L344" s="5">
        <f t="shared" ca="1" si="84"/>
        <v>106</v>
      </c>
      <c r="M344" s="6" t="str">
        <f ca="1">VLOOKUP(L344, 기준!$A$1:$C$15,3)</f>
        <v>100대</v>
      </c>
      <c r="N344" s="1" t="str">
        <f t="shared" si="90"/>
        <v>1</v>
      </c>
      <c r="O344" s="13">
        <v>20061114</v>
      </c>
      <c r="P344" s="1" t="str">
        <f t="shared" si="91"/>
        <v>2006</v>
      </c>
      <c r="Q344" s="1" t="str">
        <f t="shared" si="92"/>
        <v>11</v>
      </c>
      <c r="R344" s="1" t="str">
        <f t="shared" si="93"/>
        <v>14</v>
      </c>
      <c r="S344" s="3">
        <f t="shared" si="94"/>
        <v>39035</v>
      </c>
      <c r="T344" s="1">
        <f t="shared" ca="1" si="95"/>
        <v>6593</v>
      </c>
    </row>
    <row r="345" spans="1:20" x14ac:dyDescent="0.4">
      <c r="A345" s="1" t="s">
        <v>362</v>
      </c>
      <c r="B345" s="1" t="s">
        <v>12</v>
      </c>
      <c r="C345" s="1" t="str">
        <f t="shared" si="85"/>
        <v>910101</v>
      </c>
      <c r="D345" s="1" t="str">
        <f t="shared" si="86"/>
        <v>91</v>
      </c>
      <c r="E345" s="1" t="str">
        <f t="shared" ref="E345:E401" si="96">MID(C345, 3,2)</f>
        <v>01</v>
      </c>
      <c r="F345" s="1" t="str">
        <f t="shared" ref="F345:F401" si="97">MID(C345,5,2)</f>
        <v>01</v>
      </c>
      <c r="G345" s="3">
        <f t="shared" ref="G345:G401" si="98">DATE(D345, E345, F345)</f>
        <v>33239</v>
      </c>
      <c r="H345" s="3">
        <f t="shared" ca="1" si="87"/>
        <v>45628</v>
      </c>
      <c r="I345" s="4">
        <f t="shared" ca="1" si="83"/>
        <v>12389</v>
      </c>
      <c r="J345" s="5">
        <f t="shared" ca="1" si="88"/>
        <v>33.942465753424656</v>
      </c>
      <c r="K345" s="5">
        <f t="shared" ca="1" si="89"/>
        <v>33</v>
      </c>
      <c r="L345" s="5">
        <f t="shared" ca="1" si="84"/>
        <v>34</v>
      </c>
      <c r="M345" s="6" t="str">
        <f ca="1">VLOOKUP(L345, 기준!$A$1:$C$15,3)</f>
        <v>30대</v>
      </c>
      <c r="N345" s="1" t="str">
        <f t="shared" si="90"/>
        <v>1</v>
      </c>
      <c r="O345" s="13">
        <v>20061114</v>
      </c>
      <c r="P345" s="1" t="str">
        <f t="shared" si="91"/>
        <v>2006</v>
      </c>
      <c r="Q345" s="1" t="str">
        <f t="shared" si="92"/>
        <v>11</v>
      </c>
      <c r="R345" s="1" t="str">
        <f t="shared" si="93"/>
        <v>14</v>
      </c>
      <c r="S345" s="3">
        <f t="shared" si="94"/>
        <v>39035</v>
      </c>
      <c r="T345" s="1">
        <f t="shared" ca="1" si="95"/>
        <v>6593</v>
      </c>
    </row>
    <row r="346" spans="1:20" x14ac:dyDescent="0.4">
      <c r="A346" s="1" t="s">
        <v>363</v>
      </c>
      <c r="B346" s="2" t="s">
        <v>447</v>
      </c>
      <c r="C346" s="1" t="str">
        <f t="shared" si="85"/>
        <v>691211</v>
      </c>
      <c r="D346" s="1" t="str">
        <f t="shared" si="86"/>
        <v>69</v>
      </c>
      <c r="E346" s="1" t="str">
        <f t="shared" si="96"/>
        <v>12</v>
      </c>
      <c r="F346" s="1" t="str">
        <f t="shared" si="97"/>
        <v>11</v>
      </c>
      <c r="G346" s="3">
        <f t="shared" si="98"/>
        <v>25548</v>
      </c>
      <c r="H346" s="3">
        <f t="shared" ca="1" si="87"/>
        <v>45628</v>
      </c>
      <c r="I346" s="4">
        <f t="shared" ca="1" si="83"/>
        <v>20080</v>
      </c>
      <c r="J346" s="5">
        <f t="shared" ca="1" si="88"/>
        <v>55.013698630136986</v>
      </c>
      <c r="K346" s="5">
        <f t="shared" ca="1" si="89"/>
        <v>55</v>
      </c>
      <c r="L346" s="5">
        <f t="shared" ca="1" si="84"/>
        <v>56</v>
      </c>
      <c r="M346" s="6" t="str">
        <f ca="1">VLOOKUP(L346, 기준!$A$1:$C$15,3)</f>
        <v>50대</v>
      </c>
      <c r="N346" s="1" t="str">
        <f t="shared" si="90"/>
        <v>1</v>
      </c>
      <c r="O346" s="13">
        <v>20061114</v>
      </c>
      <c r="P346" s="1" t="str">
        <f t="shared" si="91"/>
        <v>2006</v>
      </c>
      <c r="Q346" s="1" t="str">
        <f t="shared" si="92"/>
        <v>11</v>
      </c>
      <c r="R346" s="1" t="str">
        <f t="shared" si="93"/>
        <v>14</v>
      </c>
      <c r="S346" s="3">
        <f t="shared" si="94"/>
        <v>39035</v>
      </c>
      <c r="T346" s="1">
        <f t="shared" ca="1" si="95"/>
        <v>6593</v>
      </c>
    </row>
    <row r="347" spans="1:20" x14ac:dyDescent="0.4">
      <c r="A347" s="1" t="s">
        <v>364</v>
      </c>
      <c r="B347" s="1" t="s">
        <v>461</v>
      </c>
      <c r="C347" s="1" t="str">
        <f t="shared" si="85"/>
        <v>900111</v>
      </c>
      <c r="D347" s="1" t="str">
        <f t="shared" si="86"/>
        <v>90</v>
      </c>
      <c r="E347" s="1" t="str">
        <f t="shared" si="96"/>
        <v>01</v>
      </c>
      <c r="F347" s="1" t="str">
        <f t="shared" si="97"/>
        <v>11</v>
      </c>
      <c r="G347" s="3">
        <f t="shared" si="98"/>
        <v>32884</v>
      </c>
      <c r="H347" s="3">
        <f t="shared" ca="1" si="87"/>
        <v>45628</v>
      </c>
      <c r="I347" s="4">
        <f t="shared" ca="1" si="83"/>
        <v>12744</v>
      </c>
      <c r="J347" s="5">
        <f t="shared" ca="1" si="88"/>
        <v>34.915068493150685</v>
      </c>
      <c r="K347" s="5">
        <f t="shared" ca="1" si="89"/>
        <v>34</v>
      </c>
      <c r="L347" s="5">
        <f t="shared" ca="1" si="84"/>
        <v>35</v>
      </c>
      <c r="M347" s="6" t="str">
        <f ca="1">VLOOKUP(L347, 기준!$A$1:$C$15,3)</f>
        <v>30대</v>
      </c>
      <c r="N347" s="1" t="str">
        <f t="shared" si="90"/>
        <v>1</v>
      </c>
      <c r="O347" s="13">
        <v>20061114</v>
      </c>
      <c r="P347" s="1" t="str">
        <f t="shared" si="91"/>
        <v>2006</v>
      </c>
      <c r="Q347" s="1" t="str">
        <f t="shared" si="92"/>
        <v>11</v>
      </c>
      <c r="R347" s="1" t="str">
        <f t="shared" si="93"/>
        <v>14</v>
      </c>
      <c r="S347" s="3">
        <f t="shared" si="94"/>
        <v>39035</v>
      </c>
      <c r="T347" s="1">
        <f t="shared" ca="1" si="95"/>
        <v>6593</v>
      </c>
    </row>
    <row r="348" spans="1:20" x14ac:dyDescent="0.4">
      <c r="A348" s="1" t="s">
        <v>365</v>
      </c>
      <c r="B348" s="1" t="s">
        <v>462</v>
      </c>
      <c r="C348" s="1" t="str">
        <f t="shared" si="85"/>
        <v>911111</v>
      </c>
      <c r="D348" s="1" t="str">
        <f t="shared" si="86"/>
        <v>91</v>
      </c>
      <c r="E348" s="1" t="str">
        <f t="shared" si="96"/>
        <v>11</v>
      </c>
      <c r="F348" s="1" t="str">
        <f t="shared" si="97"/>
        <v>11</v>
      </c>
      <c r="G348" s="3">
        <f t="shared" si="98"/>
        <v>33553</v>
      </c>
      <c r="H348" s="3">
        <f t="shared" ca="1" si="87"/>
        <v>45628</v>
      </c>
      <c r="I348" s="4">
        <f t="shared" ca="1" si="83"/>
        <v>12075</v>
      </c>
      <c r="J348" s="5">
        <f t="shared" ca="1" si="88"/>
        <v>33.082191780821915</v>
      </c>
      <c r="K348" s="5">
        <f t="shared" ca="1" si="89"/>
        <v>33</v>
      </c>
      <c r="L348" s="5">
        <f t="shared" ca="1" si="84"/>
        <v>34</v>
      </c>
      <c r="M348" s="6" t="str">
        <f ca="1">VLOOKUP(L348, 기준!$A$1:$C$15,3)</f>
        <v>30대</v>
      </c>
      <c r="N348" s="1" t="str">
        <f t="shared" si="90"/>
        <v>1</v>
      </c>
      <c r="O348" s="13">
        <v>20061114</v>
      </c>
      <c r="P348" s="1" t="str">
        <f t="shared" si="91"/>
        <v>2006</v>
      </c>
      <c r="Q348" s="1" t="str">
        <f t="shared" si="92"/>
        <v>11</v>
      </c>
      <c r="R348" s="1" t="str">
        <f t="shared" si="93"/>
        <v>14</v>
      </c>
      <c r="S348" s="3">
        <f t="shared" si="94"/>
        <v>39035</v>
      </c>
      <c r="T348" s="1">
        <f t="shared" ca="1" si="95"/>
        <v>6593</v>
      </c>
    </row>
    <row r="349" spans="1:20" x14ac:dyDescent="0.4">
      <c r="A349" s="1" t="s">
        <v>366</v>
      </c>
      <c r="B349" s="1" t="s">
        <v>440</v>
      </c>
      <c r="C349" s="1" t="str">
        <f t="shared" si="85"/>
        <v>940101</v>
      </c>
      <c r="D349" s="1" t="str">
        <f t="shared" si="86"/>
        <v>94</v>
      </c>
      <c r="E349" s="1" t="str">
        <f t="shared" si="96"/>
        <v>01</v>
      </c>
      <c r="F349" s="1" t="str">
        <f t="shared" si="97"/>
        <v>01</v>
      </c>
      <c r="G349" s="3">
        <f t="shared" si="98"/>
        <v>34335</v>
      </c>
      <c r="H349" s="3">
        <f t="shared" ca="1" si="87"/>
        <v>45628</v>
      </c>
      <c r="I349" s="4">
        <f t="shared" ref="I349:I401" ca="1" si="99">H349-G349</f>
        <v>11293</v>
      </c>
      <c r="J349" s="5">
        <f t="shared" ca="1" si="88"/>
        <v>30.93972602739726</v>
      </c>
      <c r="K349" s="5">
        <f t="shared" ca="1" si="89"/>
        <v>30</v>
      </c>
      <c r="L349" s="5">
        <f t="shared" ref="L349:L401" ca="1" si="100">ROUNDUP(J349, 0)</f>
        <v>31</v>
      </c>
      <c r="M349" s="6" t="str">
        <f ca="1">VLOOKUP(L349, 기준!$A$1:$C$15,3)</f>
        <v>30대</v>
      </c>
      <c r="N349" s="1" t="str">
        <f t="shared" si="90"/>
        <v>1</v>
      </c>
      <c r="O349" s="13">
        <v>20061114</v>
      </c>
      <c r="P349" s="1" t="str">
        <f t="shared" si="91"/>
        <v>2006</v>
      </c>
      <c r="Q349" s="1" t="str">
        <f t="shared" si="92"/>
        <v>11</v>
      </c>
      <c r="R349" s="1" t="str">
        <f t="shared" si="93"/>
        <v>14</v>
      </c>
      <c r="S349" s="3">
        <f t="shared" si="94"/>
        <v>39035</v>
      </c>
      <c r="T349" s="1">
        <f t="shared" ca="1" si="95"/>
        <v>6593</v>
      </c>
    </row>
    <row r="350" spans="1:20" x14ac:dyDescent="0.4">
      <c r="A350" s="1" t="s">
        <v>367</v>
      </c>
      <c r="B350" s="2" t="s">
        <v>434</v>
      </c>
      <c r="C350" s="1" t="str">
        <f t="shared" si="85"/>
        <v>191211</v>
      </c>
      <c r="D350" s="1" t="str">
        <f t="shared" si="86"/>
        <v>19</v>
      </c>
      <c r="E350" s="1" t="str">
        <f t="shared" si="96"/>
        <v>12</v>
      </c>
      <c r="F350" s="1" t="str">
        <f t="shared" si="97"/>
        <v>11</v>
      </c>
      <c r="G350" s="3">
        <f t="shared" si="98"/>
        <v>7285</v>
      </c>
      <c r="H350" s="3">
        <f t="shared" ca="1" si="87"/>
        <v>45628</v>
      </c>
      <c r="I350" s="4">
        <f t="shared" ca="1" si="99"/>
        <v>38343</v>
      </c>
      <c r="J350" s="5">
        <f t="shared" ca="1" si="88"/>
        <v>105.04931506849314</v>
      </c>
      <c r="K350" s="5">
        <f t="shared" ca="1" si="89"/>
        <v>105</v>
      </c>
      <c r="L350" s="5">
        <f t="shared" ca="1" si="100"/>
        <v>106</v>
      </c>
      <c r="M350" s="6" t="str">
        <f ca="1">VLOOKUP(L350, 기준!$A$1:$C$15,3)</f>
        <v>100대</v>
      </c>
      <c r="N350" s="1" t="str">
        <f t="shared" si="90"/>
        <v>1</v>
      </c>
      <c r="O350" s="13">
        <v>20061114</v>
      </c>
      <c r="P350" s="1" t="str">
        <f t="shared" si="91"/>
        <v>2006</v>
      </c>
      <c r="Q350" s="1" t="str">
        <f t="shared" si="92"/>
        <v>11</v>
      </c>
      <c r="R350" s="1" t="str">
        <f t="shared" si="93"/>
        <v>14</v>
      </c>
      <c r="S350" s="3">
        <f t="shared" si="94"/>
        <v>39035</v>
      </c>
      <c r="T350" s="1">
        <f t="shared" ca="1" si="95"/>
        <v>6593</v>
      </c>
    </row>
    <row r="351" spans="1:20" x14ac:dyDescent="0.4">
      <c r="A351" s="1" t="s">
        <v>368</v>
      </c>
      <c r="B351" s="1" t="s">
        <v>466</v>
      </c>
      <c r="C351" s="1" t="str">
        <f t="shared" si="85"/>
        <v>911111</v>
      </c>
      <c r="D351" s="1" t="str">
        <f t="shared" si="86"/>
        <v>91</v>
      </c>
      <c r="E351" s="1" t="str">
        <f t="shared" si="96"/>
        <v>11</v>
      </c>
      <c r="F351" s="1" t="str">
        <f t="shared" si="97"/>
        <v>11</v>
      </c>
      <c r="G351" s="3">
        <f t="shared" si="98"/>
        <v>33553</v>
      </c>
      <c r="H351" s="3">
        <f t="shared" ca="1" si="87"/>
        <v>45628</v>
      </c>
      <c r="I351" s="4">
        <f t="shared" ca="1" si="99"/>
        <v>12075</v>
      </c>
      <c r="J351" s="5">
        <f t="shared" ca="1" si="88"/>
        <v>33.082191780821915</v>
      </c>
      <c r="K351" s="5">
        <f t="shared" ca="1" si="89"/>
        <v>33</v>
      </c>
      <c r="L351" s="5">
        <f t="shared" ca="1" si="100"/>
        <v>34</v>
      </c>
      <c r="M351" s="6" t="str">
        <f ca="1">VLOOKUP(L351, 기준!$A$1:$C$15,3)</f>
        <v>30대</v>
      </c>
      <c r="N351" s="1" t="str">
        <f t="shared" si="90"/>
        <v>2</v>
      </c>
      <c r="O351" s="13">
        <v>20061114</v>
      </c>
      <c r="P351" s="1" t="str">
        <f t="shared" si="91"/>
        <v>2006</v>
      </c>
      <c r="Q351" s="1" t="str">
        <f t="shared" si="92"/>
        <v>11</v>
      </c>
      <c r="R351" s="1" t="str">
        <f t="shared" si="93"/>
        <v>14</v>
      </c>
      <c r="S351" s="3">
        <f t="shared" si="94"/>
        <v>39035</v>
      </c>
      <c r="T351" s="1">
        <f t="shared" ca="1" si="95"/>
        <v>6593</v>
      </c>
    </row>
    <row r="352" spans="1:20" x14ac:dyDescent="0.4">
      <c r="A352" s="1" t="s">
        <v>369</v>
      </c>
      <c r="B352" s="2" t="s">
        <v>447</v>
      </c>
      <c r="C352" s="1" t="str">
        <f t="shared" si="85"/>
        <v>691211</v>
      </c>
      <c r="D352" s="1" t="str">
        <f t="shared" si="86"/>
        <v>69</v>
      </c>
      <c r="E352" s="1" t="str">
        <f t="shared" si="96"/>
        <v>12</v>
      </c>
      <c r="F352" s="1" t="str">
        <f t="shared" si="97"/>
        <v>11</v>
      </c>
      <c r="G352" s="3">
        <f t="shared" si="98"/>
        <v>25548</v>
      </c>
      <c r="H352" s="3">
        <f t="shared" ca="1" si="87"/>
        <v>45628</v>
      </c>
      <c r="I352" s="4">
        <f t="shared" ca="1" si="99"/>
        <v>20080</v>
      </c>
      <c r="J352" s="5">
        <f t="shared" ca="1" si="88"/>
        <v>55.013698630136986</v>
      </c>
      <c r="K352" s="5">
        <f t="shared" ca="1" si="89"/>
        <v>55</v>
      </c>
      <c r="L352" s="5">
        <f t="shared" ca="1" si="100"/>
        <v>56</v>
      </c>
      <c r="M352" s="6" t="str">
        <f ca="1">VLOOKUP(L352, 기준!$A$1:$C$15,3)</f>
        <v>50대</v>
      </c>
      <c r="N352" s="1" t="str">
        <f t="shared" si="90"/>
        <v>1</v>
      </c>
      <c r="O352" s="13">
        <v>20061114</v>
      </c>
      <c r="P352" s="1" t="str">
        <f t="shared" si="91"/>
        <v>2006</v>
      </c>
      <c r="Q352" s="1" t="str">
        <f t="shared" si="92"/>
        <v>11</v>
      </c>
      <c r="R352" s="1" t="str">
        <f t="shared" si="93"/>
        <v>14</v>
      </c>
      <c r="S352" s="3">
        <f t="shared" si="94"/>
        <v>39035</v>
      </c>
      <c r="T352" s="1">
        <f t="shared" ca="1" si="95"/>
        <v>6593</v>
      </c>
    </row>
    <row r="353" spans="1:20" x14ac:dyDescent="0.4">
      <c r="A353" s="1" t="s">
        <v>370</v>
      </c>
      <c r="B353" s="1" t="s">
        <v>441</v>
      </c>
      <c r="C353" s="1" t="str">
        <f t="shared" si="85"/>
        <v>900111</v>
      </c>
      <c r="D353" s="1" t="str">
        <f t="shared" si="86"/>
        <v>90</v>
      </c>
      <c r="E353" s="1" t="str">
        <f t="shared" si="96"/>
        <v>01</v>
      </c>
      <c r="F353" s="1" t="str">
        <f t="shared" si="97"/>
        <v>11</v>
      </c>
      <c r="G353" s="3">
        <f t="shared" si="98"/>
        <v>32884</v>
      </c>
      <c r="H353" s="3">
        <f t="shared" ca="1" si="87"/>
        <v>45628</v>
      </c>
      <c r="I353" s="4">
        <f t="shared" ca="1" si="99"/>
        <v>12744</v>
      </c>
      <c r="J353" s="5">
        <f t="shared" ca="1" si="88"/>
        <v>34.915068493150685</v>
      </c>
      <c r="K353" s="5">
        <f t="shared" ca="1" si="89"/>
        <v>34</v>
      </c>
      <c r="L353" s="5">
        <f t="shared" ca="1" si="100"/>
        <v>35</v>
      </c>
      <c r="M353" s="6" t="str">
        <f ca="1">VLOOKUP(L353, 기준!$A$1:$C$15,3)</f>
        <v>30대</v>
      </c>
      <c r="N353" s="1" t="str">
        <f t="shared" si="90"/>
        <v>1</v>
      </c>
      <c r="O353" s="13">
        <v>20061114</v>
      </c>
      <c r="P353" s="1" t="str">
        <f t="shared" si="91"/>
        <v>2006</v>
      </c>
      <c r="Q353" s="1" t="str">
        <f t="shared" si="92"/>
        <v>11</v>
      </c>
      <c r="R353" s="1" t="str">
        <f t="shared" si="93"/>
        <v>14</v>
      </c>
      <c r="S353" s="3">
        <f t="shared" si="94"/>
        <v>39035</v>
      </c>
      <c r="T353" s="1">
        <f t="shared" ca="1" si="95"/>
        <v>6593</v>
      </c>
    </row>
    <row r="354" spans="1:20" x14ac:dyDescent="0.4">
      <c r="A354" s="1" t="s">
        <v>371</v>
      </c>
      <c r="B354" s="1" t="s">
        <v>435</v>
      </c>
      <c r="C354" s="1" t="str">
        <f t="shared" si="85"/>
        <v>911111</v>
      </c>
      <c r="D354" s="1" t="str">
        <f t="shared" si="86"/>
        <v>91</v>
      </c>
      <c r="E354" s="1" t="str">
        <f t="shared" si="96"/>
        <v>11</v>
      </c>
      <c r="F354" s="1" t="str">
        <f t="shared" si="97"/>
        <v>11</v>
      </c>
      <c r="G354" s="3">
        <f t="shared" si="98"/>
        <v>33553</v>
      </c>
      <c r="H354" s="3">
        <f t="shared" ca="1" si="87"/>
        <v>45628</v>
      </c>
      <c r="I354" s="4">
        <f t="shared" ca="1" si="99"/>
        <v>12075</v>
      </c>
      <c r="J354" s="5">
        <f t="shared" ca="1" si="88"/>
        <v>33.082191780821915</v>
      </c>
      <c r="K354" s="5">
        <f t="shared" ca="1" si="89"/>
        <v>33</v>
      </c>
      <c r="L354" s="5">
        <f t="shared" ca="1" si="100"/>
        <v>34</v>
      </c>
      <c r="M354" s="6" t="str">
        <f ca="1">VLOOKUP(L354, 기준!$A$1:$C$15,3)</f>
        <v>30대</v>
      </c>
      <c r="N354" s="1" t="str">
        <f t="shared" si="90"/>
        <v>1</v>
      </c>
      <c r="O354" s="13">
        <v>20061114</v>
      </c>
      <c r="P354" s="1" t="str">
        <f t="shared" si="91"/>
        <v>2006</v>
      </c>
      <c r="Q354" s="1" t="str">
        <f t="shared" si="92"/>
        <v>11</v>
      </c>
      <c r="R354" s="1" t="str">
        <f t="shared" si="93"/>
        <v>14</v>
      </c>
      <c r="S354" s="3">
        <f t="shared" si="94"/>
        <v>39035</v>
      </c>
      <c r="T354" s="1">
        <f t="shared" ca="1" si="95"/>
        <v>6593</v>
      </c>
    </row>
    <row r="355" spans="1:20" x14ac:dyDescent="0.4">
      <c r="A355" s="1" t="s">
        <v>372</v>
      </c>
      <c r="B355" s="1" t="s">
        <v>442</v>
      </c>
      <c r="C355" s="1" t="str">
        <f t="shared" si="85"/>
        <v>940101</v>
      </c>
      <c r="D355" s="1" t="str">
        <f t="shared" si="86"/>
        <v>94</v>
      </c>
      <c r="E355" s="1" t="str">
        <f t="shared" si="96"/>
        <v>01</v>
      </c>
      <c r="F355" s="1" t="str">
        <f t="shared" si="97"/>
        <v>01</v>
      </c>
      <c r="G355" s="3">
        <f t="shared" si="98"/>
        <v>34335</v>
      </c>
      <c r="H355" s="3">
        <f t="shared" ca="1" si="87"/>
        <v>45628</v>
      </c>
      <c r="I355" s="4">
        <f t="shared" ca="1" si="99"/>
        <v>11293</v>
      </c>
      <c r="J355" s="5">
        <f t="shared" ca="1" si="88"/>
        <v>30.93972602739726</v>
      </c>
      <c r="K355" s="5">
        <f t="shared" ca="1" si="89"/>
        <v>30</v>
      </c>
      <c r="L355" s="5">
        <f t="shared" ca="1" si="100"/>
        <v>31</v>
      </c>
      <c r="M355" s="6" t="str">
        <f ca="1">VLOOKUP(L355, 기준!$A$1:$C$15,3)</f>
        <v>30대</v>
      </c>
      <c r="N355" s="1" t="str">
        <f t="shared" si="90"/>
        <v>1</v>
      </c>
      <c r="O355" s="13">
        <v>20061114</v>
      </c>
      <c r="P355" s="1" t="str">
        <f t="shared" si="91"/>
        <v>2006</v>
      </c>
      <c r="Q355" s="1" t="str">
        <f t="shared" si="92"/>
        <v>11</v>
      </c>
      <c r="R355" s="1" t="str">
        <f t="shared" si="93"/>
        <v>14</v>
      </c>
      <c r="S355" s="3">
        <f t="shared" si="94"/>
        <v>39035</v>
      </c>
      <c r="T355" s="1">
        <f t="shared" ca="1" si="95"/>
        <v>6593</v>
      </c>
    </row>
    <row r="356" spans="1:20" x14ac:dyDescent="0.4">
      <c r="A356" s="1" t="s">
        <v>373</v>
      </c>
      <c r="B356" s="2" t="s">
        <v>434</v>
      </c>
      <c r="C356" s="1" t="str">
        <f t="shared" si="85"/>
        <v>191211</v>
      </c>
      <c r="D356" s="1" t="str">
        <f t="shared" si="86"/>
        <v>19</v>
      </c>
      <c r="E356" s="1" t="str">
        <f t="shared" si="96"/>
        <v>12</v>
      </c>
      <c r="F356" s="1" t="str">
        <f t="shared" si="97"/>
        <v>11</v>
      </c>
      <c r="G356" s="3">
        <f t="shared" si="98"/>
        <v>7285</v>
      </c>
      <c r="H356" s="3">
        <f t="shared" ca="1" si="87"/>
        <v>45628</v>
      </c>
      <c r="I356" s="4">
        <f t="shared" ca="1" si="99"/>
        <v>38343</v>
      </c>
      <c r="J356" s="5">
        <f t="shared" ca="1" si="88"/>
        <v>105.04931506849314</v>
      </c>
      <c r="K356" s="5">
        <f t="shared" ca="1" si="89"/>
        <v>105</v>
      </c>
      <c r="L356" s="5">
        <f t="shared" ca="1" si="100"/>
        <v>106</v>
      </c>
      <c r="M356" s="6" t="str">
        <f ca="1">VLOOKUP(L356, 기준!$A$1:$C$15,3)</f>
        <v>100대</v>
      </c>
      <c r="N356" s="1" t="str">
        <f t="shared" si="90"/>
        <v>1</v>
      </c>
      <c r="O356" s="13">
        <v>20061114</v>
      </c>
      <c r="P356" s="1" t="str">
        <f t="shared" si="91"/>
        <v>2006</v>
      </c>
      <c r="Q356" s="1" t="str">
        <f t="shared" si="92"/>
        <v>11</v>
      </c>
      <c r="R356" s="1" t="str">
        <f t="shared" si="93"/>
        <v>14</v>
      </c>
      <c r="S356" s="3">
        <f t="shared" si="94"/>
        <v>39035</v>
      </c>
      <c r="T356" s="1">
        <f t="shared" ca="1" si="95"/>
        <v>6593</v>
      </c>
    </row>
    <row r="357" spans="1:20" x14ac:dyDescent="0.4">
      <c r="A357" s="1" t="s">
        <v>374</v>
      </c>
      <c r="B357" s="1" t="s">
        <v>466</v>
      </c>
      <c r="C357" s="1" t="str">
        <f t="shared" si="85"/>
        <v>911111</v>
      </c>
      <c r="D357" s="1" t="str">
        <f t="shared" si="86"/>
        <v>91</v>
      </c>
      <c r="E357" s="1" t="str">
        <f t="shared" si="96"/>
        <v>11</v>
      </c>
      <c r="F357" s="1" t="str">
        <f t="shared" si="97"/>
        <v>11</v>
      </c>
      <c r="G357" s="3">
        <f t="shared" si="98"/>
        <v>33553</v>
      </c>
      <c r="H357" s="3">
        <f t="shared" ca="1" si="87"/>
        <v>45628</v>
      </c>
      <c r="I357" s="4">
        <f t="shared" ca="1" si="99"/>
        <v>12075</v>
      </c>
      <c r="J357" s="5">
        <f t="shared" ca="1" si="88"/>
        <v>33.082191780821915</v>
      </c>
      <c r="K357" s="5">
        <f t="shared" ca="1" si="89"/>
        <v>33</v>
      </c>
      <c r="L357" s="5">
        <f t="shared" ca="1" si="100"/>
        <v>34</v>
      </c>
      <c r="M357" s="6" t="str">
        <f ca="1">VLOOKUP(L357, 기준!$A$1:$C$15,3)</f>
        <v>30대</v>
      </c>
      <c r="N357" s="1" t="str">
        <f t="shared" si="90"/>
        <v>2</v>
      </c>
      <c r="O357" s="13">
        <v>20061114</v>
      </c>
      <c r="P357" s="1" t="str">
        <f t="shared" si="91"/>
        <v>2006</v>
      </c>
      <c r="Q357" s="1" t="str">
        <f t="shared" si="92"/>
        <v>11</v>
      </c>
      <c r="R357" s="1" t="str">
        <f t="shared" si="93"/>
        <v>14</v>
      </c>
      <c r="S357" s="3">
        <f t="shared" si="94"/>
        <v>39035</v>
      </c>
      <c r="T357" s="1">
        <f t="shared" ca="1" si="95"/>
        <v>6593</v>
      </c>
    </row>
    <row r="358" spans="1:20" x14ac:dyDescent="0.4">
      <c r="A358" s="1" t="s">
        <v>375</v>
      </c>
      <c r="B358" s="2" t="s">
        <v>447</v>
      </c>
      <c r="C358" s="1" t="str">
        <f t="shared" si="85"/>
        <v>691211</v>
      </c>
      <c r="D358" s="1" t="str">
        <f t="shared" si="86"/>
        <v>69</v>
      </c>
      <c r="E358" s="1" t="str">
        <f t="shared" si="96"/>
        <v>12</v>
      </c>
      <c r="F358" s="1" t="str">
        <f t="shared" si="97"/>
        <v>11</v>
      </c>
      <c r="G358" s="3">
        <f t="shared" si="98"/>
        <v>25548</v>
      </c>
      <c r="H358" s="3">
        <f t="shared" ca="1" si="87"/>
        <v>45628</v>
      </c>
      <c r="I358" s="4">
        <f t="shared" ca="1" si="99"/>
        <v>20080</v>
      </c>
      <c r="J358" s="5">
        <f t="shared" ca="1" si="88"/>
        <v>55.013698630136986</v>
      </c>
      <c r="K358" s="5">
        <f t="shared" ca="1" si="89"/>
        <v>55</v>
      </c>
      <c r="L358" s="5">
        <f t="shared" ca="1" si="100"/>
        <v>56</v>
      </c>
      <c r="M358" s="6" t="str">
        <f ca="1">VLOOKUP(L358, 기준!$A$1:$C$15,3)</f>
        <v>50대</v>
      </c>
      <c r="N358" s="1" t="str">
        <f t="shared" si="90"/>
        <v>1</v>
      </c>
      <c r="O358" s="13">
        <v>20061114</v>
      </c>
      <c r="P358" s="1" t="str">
        <f t="shared" si="91"/>
        <v>2006</v>
      </c>
      <c r="Q358" s="1" t="str">
        <f t="shared" si="92"/>
        <v>11</v>
      </c>
      <c r="R358" s="1" t="str">
        <f t="shared" si="93"/>
        <v>14</v>
      </c>
      <c r="S358" s="3">
        <f t="shared" si="94"/>
        <v>39035</v>
      </c>
      <c r="T358" s="1">
        <f t="shared" ca="1" si="95"/>
        <v>6593</v>
      </c>
    </row>
    <row r="359" spans="1:20" x14ac:dyDescent="0.4">
      <c r="A359" s="1" t="s">
        <v>376</v>
      </c>
      <c r="B359" s="1" t="s">
        <v>441</v>
      </c>
      <c r="C359" s="1" t="str">
        <f t="shared" si="85"/>
        <v>900111</v>
      </c>
      <c r="D359" s="1" t="str">
        <f t="shared" si="86"/>
        <v>90</v>
      </c>
      <c r="E359" s="1" t="str">
        <f t="shared" si="96"/>
        <v>01</v>
      </c>
      <c r="F359" s="1" t="str">
        <f t="shared" si="97"/>
        <v>11</v>
      </c>
      <c r="G359" s="3">
        <f t="shared" si="98"/>
        <v>32884</v>
      </c>
      <c r="H359" s="3">
        <f t="shared" ca="1" si="87"/>
        <v>45628</v>
      </c>
      <c r="I359" s="4">
        <f t="shared" ca="1" si="99"/>
        <v>12744</v>
      </c>
      <c r="J359" s="5">
        <f t="shared" ca="1" si="88"/>
        <v>34.915068493150685</v>
      </c>
      <c r="K359" s="5">
        <f t="shared" ca="1" si="89"/>
        <v>34</v>
      </c>
      <c r="L359" s="5">
        <f t="shared" ca="1" si="100"/>
        <v>35</v>
      </c>
      <c r="M359" s="6" t="str">
        <f ca="1">VLOOKUP(L359, 기준!$A$1:$C$15,3)</f>
        <v>30대</v>
      </c>
      <c r="N359" s="1" t="str">
        <f t="shared" si="90"/>
        <v>1</v>
      </c>
      <c r="O359" s="13">
        <v>20061114</v>
      </c>
      <c r="P359" s="1" t="str">
        <f t="shared" si="91"/>
        <v>2006</v>
      </c>
      <c r="Q359" s="1" t="str">
        <f t="shared" si="92"/>
        <v>11</v>
      </c>
      <c r="R359" s="1" t="str">
        <f t="shared" si="93"/>
        <v>14</v>
      </c>
      <c r="S359" s="3">
        <f t="shared" si="94"/>
        <v>39035</v>
      </c>
      <c r="T359" s="1">
        <f t="shared" ca="1" si="95"/>
        <v>6593</v>
      </c>
    </row>
    <row r="360" spans="1:20" x14ac:dyDescent="0.4">
      <c r="A360" s="1" t="s">
        <v>377</v>
      </c>
      <c r="B360" s="1" t="s">
        <v>435</v>
      </c>
      <c r="C360" s="1" t="str">
        <f t="shared" si="85"/>
        <v>911111</v>
      </c>
      <c r="D360" s="1" t="str">
        <f t="shared" si="86"/>
        <v>91</v>
      </c>
      <c r="E360" s="1" t="str">
        <f t="shared" si="96"/>
        <v>11</v>
      </c>
      <c r="F360" s="1" t="str">
        <f t="shared" si="97"/>
        <v>11</v>
      </c>
      <c r="G360" s="3">
        <f t="shared" si="98"/>
        <v>33553</v>
      </c>
      <c r="H360" s="3">
        <f t="shared" ca="1" si="87"/>
        <v>45628</v>
      </c>
      <c r="I360" s="4">
        <f t="shared" ca="1" si="99"/>
        <v>12075</v>
      </c>
      <c r="J360" s="5">
        <f t="shared" ca="1" si="88"/>
        <v>33.082191780821915</v>
      </c>
      <c r="K360" s="5">
        <f t="shared" ca="1" si="89"/>
        <v>33</v>
      </c>
      <c r="L360" s="5">
        <f t="shared" ca="1" si="100"/>
        <v>34</v>
      </c>
      <c r="M360" s="6" t="str">
        <f ca="1">VLOOKUP(L360, 기준!$A$1:$C$15,3)</f>
        <v>30대</v>
      </c>
      <c r="N360" s="1" t="str">
        <f t="shared" si="90"/>
        <v>1</v>
      </c>
      <c r="O360" s="13">
        <v>20061117</v>
      </c>
      <c r="P360" s="1" t="str">
        <f t="shared" si="91"/>
        <v>2006</v>
      </c>
      <c r="Q360" s="1" t="str">
        <f t="shared" si="92"/>
        <v>11</v>
      </c>
      <c r="R360" s="1" t="str">
        <f t="shared" si="93"/>
        <v>17</v>
      </c>
      <c r="S360" s="3">
        <f t="shared" si="94"/>
        <v>39038</v>
      </c>
      <c r="T360" s="1">
        <f t="shared" ca="1" si="95"/>
        <v>6590</v>
      </c>
    </row>
    <row r="361" spans="1:20" x14ac:dyDescent="0.4">
      <c r="A361" s="1" t="s">
        <v>378</v>
      </c>
      <c r="B361" s="1" t="s">
        <v>442</v>
      </c>
      <c r="C361" s="1" t="str">
        <f t="shared" si="85"/>
        <v>940101</v>
      </c>
      <c r="D361" s="1" t="str">
        <f t="shared" si="86"/>
        <v>94</v>
      </c>
      <c r="E361" s="1" t="str">
        <f t="shared" si="96"/>
        <v>01</v>
      </c>
      <c r="F361" s="1" t="str">
        <f t="shared" si="97"/>
        <v>01</v>
      </c>
      <c r="G361" s="3">
        <f t="shared" si="98"/>
        <v>34335</v>
      </c>
      <c r="H361" s="3">
        <f t="shared" ca="1" si="87"/>
        <v>45628</v>
      </c>
      <c r="I361" s="4">
        <f t="shared" ca="1" si="99"/>
        <v>11293</v>
      </c>
      <c r="J361" s="5">
        <f t="shared" ca="1" si="88"/>
        <v>30.93972602739726</v>
      </c>
      <c r="K361" s="5">
        <f t="shared" ca="1" si="89"/>
        <v>30</v>
      </c>
      <c r="L361" s="5">
        <f t="shared" ca="1" si="100"/>
        <v>31</v>
      </c>
      <c r="M361" s="6" t="str">
        <f ca="1">VLOOKUP(L361, 기준!$A$1:$C$15,3)</f>
        <v>30대</v>
      </c>
      <c r="N361" s="1" t="str">
        <f t="shared" si="90"/>
        <v>1</v>
      </c>
      <c r="O361" s="13">
        <v>20061117</v>
      </c>
      <c r="P361" s="1" t="str">
        <f t="shared" si="91"/>
        <v>2006</v>
      </c>
      <c r="Q361" s="1" t="str">
        <f t="shared" si="92"/>
        <v>11</v>
      </c>
      <c r="R361" s="1" t="str">
        <f t="shared" si="93"/>
        <v>17</v>
      </c>
      <c r="S361" s="3">
        <f t="shared" si="94"/>
        <v>39038</v>
      </c>
      <c r="T361" s="1">
        <f t="shared" ca="1" si="95"/>
        <v>6590</v>
      </c>
    </row>
    <row r="362" spans="1:20" x14ac:dyDescent="0.4">
      <c r="A362" s="1" t="s">
        <v>379</v>
      </c>
      <c r="B362" s="2" t="s">
        <v>436</v>
      </c>
      <c r="C362" s="1" t="str">
        <f t="shared" si="85"/>
        <v>191211</v>
      </c>
      <c r="D362" s="1" t="str">
        <f t="shared" si="86"/>
        <v>19</v>
      </c>
      <c r="E362" s="1" t="str">
        <f t="shared" si="96"/>
        <v>12</v>
      </c>
      <c r="F362" s="1" t="str">
        <f t="shared" si="97"/>
        <v>11</v>
      </c>
      <c r="G362" s="3">
        <f t="shared" si="98"/>
        <v>7285</v>
      </c>
      <c r="H362" s="3">
        <f t="shared" ca="1" si="87"/>
        <v>45628</v>
      </c>
      <c r="I362" s="4">
        <f t="shared" ca="1" si="99"/>
        <v>38343</v>
      </c>
      <c r="J362" s="5">
        <f t="shared" ca="1" si="88"/>
        <v>105.04931506849314</v>
      </c>
      <c r="K362" s="5">
        <f t="shared" ca="1" si="89"/>
        <v>105</v>
      </c>
      <c r="L362" s="5">
        <f t="shared" ca="1" si="100"/>
        <v>106</v>
      </c>
      <c r="M362" s="6" t="str">
        <f ca="1">VLOOKUP(L362, 기준!$A$1:$C$15,3)</f>
        <v>100대</v>
      </c>
      <c r="N362" s="1" t="str">
        <f t="shared" si="90"/>
        <v>1</v>
      </c>
      <c r="O362" s="13">
        <v>20061117</v>
      </c>
      <c r="P362" s="1" t="str">
        <f t="shared" si="91"/>
        <v>2006</v>
      </c>
      <c r="Q362" s="1" t="str">
        <f t="shared" si="92"/>
        <v>11</v>
      </c>
      <c r="R362" s="1" t="str">
        <f t="shared" si="93"/>
        <v>17</v>
      </c>
      <c r="S362" s="3">
        <f t="shared" si="94"/>
        <v>39038</v>
      </c>
      <c r="T362" s="1">
        <f t="shared" ca="1" si="95"/>
        <v>6590</v>
      </c>
    </row>
    <row r="363" spans="1:20" x14ac:dyDescent="0.4">
      <c r="A363" s="1" t="s">
        <v>380</v>
      </c>
      <c r="B363" s="1" t="s">
        <v>12</v>
      </c>
      <c r="C363" s="1" t="str">
        <f t="shared" si="85"/>
        <v>910101</v>
      </c>
      <c r="D363" s="1" t="str">
        <f t="shared" si="86"/>
        <v>91</v>
      </c>
      <c r="E363" s="1" t="str">
        <f t="shared" si="96"/>
        <v>01</v>
      </c>
      <c r="F363" s="1" t="str">
        <f t="shared" si="97"/>
        <v>01</v>
      </c>
      <c r="G363" s="3">
        <f t="shared" si="98"/>
        <v>33239</v>
      </c>
      <c r="H363" s="3">
        <f t="shared" ca="1" si="87"/>
        <v>45628</v>
      </c>
      <c r="I363" s="4">
        <f t="shared" ca="1" si="99"/>
        <v>12389</v>
      </c>
      <c r="J363" s="5">
        <f t="shared" ca="1" si="88"/>
        <v>33.942465753424656</v>
      </c>
      <c r="K363" s="5">
        <f t="shared" ca="1" si="89"/>
        <v>33</v>
      </c>
      <c r="L363" s="5">
        <f t="shared" ca="1" si="100"/>
        <v>34</v>
      </c>
      <c r="M363" s="6" t="str">
        <f ca="1">VLOOKUP(L363, 기준!$A$1:$C$15,3)</f>
        <v>30대</v>
      </c>
      <c r="N363" s="1" t="str">
        <f t="shared" si="90"/>
        <v>1</v>
      </c>
      <c r="O363" s="13">
        <v>20061117</v>
      </c>
      <c r="P363" s="1" t="str">
        <f t="shared" si="91"/>
        <v>2006</v>
      </c>
      <c r="Q363" s="1" t="str">
        <f t="shared" si="92"/>
        <v>11</v>
      </c>
      <c r="R363" s="1" t="str">
        <f t="shared" si="93"/>
        <v>17</v>
      </c>
      <c r="S363" s="3">
        <f t="shared" si="94"/>
        <v>39038</v>
      </c>
      <c r="T363" s="1">
        <f t="shared" ca="1" si="95"/>
        <v>6590</v>
      </c>
    </row>
    <row r="364" spans="1:20" x14ac:dyDescent="0.4">
      <c r="A364" s="1" t="s">
        <v>381</v>
      </c>
      <c r="B364" s="2" t="s">
        <v>447</v>
      </c>
      <c r="C364" s="1" t="str">
        <f t="shared" si="85"/>
        <v>691211</v>
      </c>
      <c r="D364" s="1" t="str">
        <f t="shared" si="86"/>
        <v>69</v>
      </c>
      <c r="E364" s="1" t="str">
        <f t="shared" si="96"/>
        <v>12</v>
      </c>
      <c r="F364" s="1" t="str">
        <f t="shared" si="97"/>
        <v>11</v>
      </c>
      <c r="G364" s="3">
        <f t="shared" si="98"/>
        <v>25548</v>
      </c>
      <c r="H364" s="3">
        <f t="shared" ca="1" si="87"/>
        <v>45628</v>
      </c>
      <c r="I364" s="4">
        <f t="shared" ca="1" si="99"/>
        <v>20080</v>
      </c>
      <c r="J364" s="5">
        <f t="shared" ca="1" si="88"/>
        <v>55.013698630136986</v>
      </c>
      <c r="K364" s="5">
        <f t="shared" ca="1" si="89"/>
        <v>55</v>
      </c>
      <c r="L364" s="5">
        <f t="shared" ca="1" si="100"/>
        <v>56</v>
      </c>
      <c r="M364" s="6" t="str">
        <f ca="1">VLOOKUP(L364, 기준!$A$1:$C$15,3)</f>
        <v>50대</v>
      </c>
      <c r="N364" s="1" t="str">
        <f t="shared" si="90"/>
        <v>1</v>
      </c>
      <c r="O364" s="13">
        <v>20061117</v>
      </c>
      <c r="P364" s="1" t="str">
        <f t="shared" si="91"/>
        <v>2006</v>
      </c>
      <c r="Q364" s="1" t="str">
        <f t="shared" si="92"/>
        <v>11</v>
      </c>
      <c r="R364" s="1" t="str">
        <f t="shared" si="93"/>
        <v>17</v>
      </c>
      <c r="S364" s="3">
        <f t="shared" si="94"/>
        <v>39038</v>
      </c>
      <c r="T364" s="1">
        <f t="shared" ca="1" si="95"/>
        <v>6590</v>
      </c>
    </row>
    <row r="365" spans="1:20" x14ac:dyDescent="0.4">
      <c r="A365" s="1" t="s">
        <v>382</v>
      </c>
      <c r="B365" s="1" t="s">
        <v>461</v>
      </c>
      <c r="C365" s="1" t="str">
        <f t="shared" si="85"/>
        <v>900111</v>
      </c>
      <c r="D365" s="1" t="str">
        <f t="shared" si="86"/>
        <v>90</v>
      </c>
      <c r="E365" s="1" t="str">
        <f t="shared" si="96"/>
        <v>01</v>
      </c>
      <c r="F365" s="1" t="str">
        <f t="shared" si="97"/>
        <v>11</v>
      </c>
      <c r="G365" s="3">
        <f t="shared" si="98"/>
        <v>32884</v>
      </c>
      <c r="H365" s="3">
        <f t="shared" ca="1" si="87"/>
        <v>45628</v>
      </c>
      <c r="I365" s="4">
        <f t="shared" ca="1" si="99"/>
        <v>12744</v>
      </c>
      <c r="J365" s="5">
        <f t="shared" ca="1" si="88"/>
        <v>34.915068493150685</v>
      </c>
      <c r="K365" s="5">
        <f t="shared" ca="1" si="89"/>
        <v>34</v>
      </c>
      <c r="L365" s="5">
        <f t="shared" ca="1" si="100"/>
        <v>35</v>
      </c>
      <c r="M365" s="6" t="str">
        <f ca="1">VLOOKUP(L365, 기준!$A$1:$C$15,3)</f>
        <v>30대</v>
      </c>
      <c r="N365" s="1" t="str">
        <f t="shared" si="90"/>
        <v>1</v>
      </c>
      <c r="O365" s="13">
        <v>20061117</v>
      </c>
      <c r="P365" s="1" t="str">
        <f t="shared" si="91"/>
        <v>2006</v>
      </c>
      <c r="Q365" s="1" t="str">
        <f t="shared" si="92"/>
        <v>11</v>
      </c>
      <c r="R365" s="1" t="str">
        <f t="shared" si="93"/>
        <v>17</v>
      </c>
      <c r="S365" s="3">
        <f t="shared" si="94"/>
        <v>39038</v>
      </c>
      <c r="T365" s="1">
        <f t="shared" ca="1" si="95"/>
        <v>6590</v>
      </c>
    </row>
    <row r="366" spans="1:20" x14ac:dyDescent="0.4">
      <c r="A366" s="1" t="s">
        <v>383</v>
      </c>
      <c r="B366" s="1" t="s">
        <v>462</v>
      </c>
      <c r="C366" s="1" t="str">
        <f t="shared" si="85"/>
        <v>911111</v>
      </c>
      <c r="D366" s="1" t="str">
        <f t="shared" si="86"/>
        <v>91</v>
      </c>
      <c r="E366" s="1" t="str">
        <f t="shared" si="96"/>
        <v>11</v>
      </c>
      <c r="F366" s="1" t="str">
        <f t="shared" si="97"/>
        <v>11</v>
      </c>
      <c r="G366" s="3">
        <f t="shared" si="98"/>
        <v>33553</v>
      </c>
      <c r="H366" s="3">
        <f t="shared" ca="1" si="87"/>
        <v>45628</v>
      </c>
      <c r="I366" s="4">
        <f t="shared" ca="1" si="99"/>
        <v>12075</v>
      </c>
      <c r="J366" s="5">
        <f t="shared" ca="1" si="88"/>
        <v>33.082191780821915</v>
      </c>
      <c r="K366" s="5">
        <f t="shared" ca="1" si="89"/>
        <v>33</v>
      </c>
      <c r="L366" s="5">
        <f t="shared" ca="1" si="100"/>
        <v>34</v>
      </c>
      <c r="M366" s="6" t="str">
        <f ca="1">VLOOKUP(L366, 기준!$A$1:$C$15,3)</f>
        <v>30대</v>
      </c>
      <c r="N366" s="1" t="str">
        <f t="shared" si="90"/>
        <v>1</v>
      </c>
      <c r="O366" s="13">
        <v>20061117</v>
      </c>
      <c r="P366" s="1" t="str">
        <f t="shared" si="91"/>
        <v>2006</v>
      </c>
      <c r="Q366" s="1" t="str">
        <f t="shared" si="92"/>
        <v>11</v>
      </c>
      <c r="R366" s="1" t="str">
        <f t="shared" si="93"/>
        <v>17</v>
      </c>
      <c r="S366" s="3">
        <f t="shared" si="94"/>
        <v>39038</v>
      </c>
      <c r="T366" s="1">
        <f t="shared" ca="1" si="95"/>
        <v>6590</v>
      </c>
    </row>
    <row r="367" spans="1:20" x14ac:dyDescent="0.4">
      <c r="A367" s="1" t="s">
        <v>384</v>
      </c>
      <c r="B367" s="1" t="s">
        <v>440</v>
      </c>
      <c r="C367" s="1" t="str">
        <f t="shared" si="85"/>
        <v>940101</v>
      </c>
      <c r="D367" s="1" t="str">
        <f t="shared" si="86"/>
        <v>94</v>
      </c>
      <c r="E367" s="1" t="str">
        <f t="shared" si="96"/>
        <v>01</v>
      </c>
      <c r="F367" s="1" t="str">
        <f t="shared" si="97"/>
        <v>01</v>
      </c>
      <c r="G367" s="3">
        <f t="shared" si="98"/>
        <v>34335</v>
      </c>
      <c r="H367" s="3">
        <f t="shared" ca="1" si="87"/>
        <v>45628</v>
      </c>
      <c r="I367" s="4">
        <f t="shared" ca="1" si="99"/>
        <v>11293</v>
      </c>
      <c r="J367" s="5">
        <f t="shared" ca="1" si="88"/>
        <v>30.93972602739726</v>
      </c>
      <c r="K367" s="5">
        <f t="shared" ca="1" si="89"/>
        <v>30</v>
      </c>
      <c r="L367" s="5">
        <f t="shared" ca="1" si="100"/>
        <v>31</v>
      </c>
      <c r="M367" s="6" t="str">
        <f ca="1">VLOOKUP(L367, 기준!$A$1:$C$15,3)</f>
        <v>30대</v>
      </c>
      <c r="N367" s="1" t="str">
        <f t="shared" si="90"/>
        <v>1</v>
      </c>
      <c r="O367" s="13">
        <v>20061117</v>
      </c>
      <c r="P367" s="1" t="str">
        <f t="shared" si="91"/>
        <v>2006</v>
      </c>
      <c r="Q367" s="1" t="str">
        <f t="shared" si="92"/>
        <v>11</v>
      </c>
      <c r="R367" s="1" t="str">
        <f t="shared" si="93"/>
        <v>17</v>
      </c>
      <c r="S367" s="3">
        <f t="shared" si="94"/>
        <v>39038</v>
      </c>
      <c r="T367" s="1">
        <f t="shared" ca="1" si="95"/>
        <v>6590</v>
      </c>
    </row>
    <row r="368" spans="1:20" x14ac:dyDescent="0.4">
      <c r="A368" s="1" t="s">
        <v>385</v>
      </c>
      <c r="B368" s="2" t="s">
        <v>434</v>
      </c>
      <c r="C368" s="1" t="str">
        <f t="shared" si="85"/>
        <v>191211</v>
      </c>
      <c r="D368" s="1" t="str">
        <f t="shared" si="86"/>
        <v>19</v>
      </c>
      <c r="E368" s="1" t="str">
        <f t="shared" si="96"/>
        <v>12</v>
      </c>
      <c r="F368" s="1" t="str">
        <f t="shared" si="97"/>
        <v>11</v>
      </c>
      <c r="G368" s="3">
        <f t="shared" si="98"/>
        <v>7285</v>
      </c>
      <c r="H368" s="3">
        <f t="shared" ca="1" si="87"/>
        <v>45628</v>
      </c>
      <c r="I368" s="4">
        <f t="shared" ca="1" si="99"/>
        <v>38343</v>
      </c>
      <c r="J368" s="5">
        <f t="shared" ca="1" si="88"/>
        <v>105.04931506849314</v>
      </c>
      <c r="K368" s="5">
        <f t="shared" ca="1" si="89"/>
        <v>105</v>
      </c>
      <c r="L368" s="5">
        <f t="shared" ca="1" si="100"/>
        <v>106</v>
      </c>
      <c r="M368" s="6" t="str">
        <f ca="1">VLOOKUP(L368, 기준!$A$1:$C$15,3)</f>
        <v>100대</v>
      </c>
      <c r="N368" s="1" t="str">
        <f t="shared" si="90"/>
        <v>1</v>
      </c>
      <c r="O368" s="13">
        <v>20061117</v>
      </c>
      <c r="P368" s="1" t="str">
        <f t="shared" si="91"/>
        <v>2006</v>
      </c>
      <c r="Q368" s="1" t="str">
        <f t="shared" si="92"/>
        <v>11</v>
      </c>
      <c r="R368" s="1" t="str">
        <f t="shared" si="93"/>
        <v>17</v>
      </c>
      <c r="S368" s="3">
        <f t="shared" si="94"/>
        <v>39038</v>
      </c>
      <c r="T368" s="1">
        <f t="shared" ca="1" si="95"/>
        <v>6590</v>
      </c>
    </row>
    <row r="369" spans="1:20" x14ac:dyDescent="0.4">
      <c r="A369" s="1" t="s">
        <v>386</v>
      </c>
      <c r="B369" s="1" t="s">
        <v>466</v>
      </c>
      <c r="C369" s="1" t="str">
        <f t="shared" si="85"/>
        <v>911111</v>
      </c>
      <c r="D369" s="1" t="str">
        <f t="shared" si="86"/>
        <v>91</v>
      </c>
      <c r="E369" s="1" t="str">
        <f t="shared" si="96"/>
        <v>11</v>
      </c>
      <c r="F369" s="1" t="str">
        <f t="shared" si="97"/>
        <v>11</v>
      </c>
      <c r="G369" s="3">
        <f t="shared" si="98"/>
        <v>33553</v>
      </c>
      <c r="H369" s="3">
        <f t="shared" ca="1" si="87"/>
        <v>45628</v>
      </c>
      <c r="I369" s="4">
        <f t="shared" ca="1" si="99"/>
        <v>12075</v>
      </c>
      <c r="J369" s="5">
        <f t="shared" ca="1" si="88"/>
        <v>33.082191780821915</v>
      </c>
      <c r="K369" s="5">
        <f t="shared" ca="1" si="89"/>
        <v>33</v>
      </c>
      <c r="L369" s="5">
        <f t="shared" ca="1" si="100"/>
        <v>34</v>
      </c>
      <c r="M369" s="6" t="str">
        <f ca="1">VLOOKUP(L369, 기준!$A$1:$C$15,3)</f>
        <v>30대</v>
      </c>
      <c r="N369" s="1" t="str">
        <f t="shared" si="90"/>
        <v>2</v>
      </c>
      <c r="O369" s="13">
        <v>20061117</v>
      </c>
      <c r="P369" s="1" t="str">
        <f t="shared" si="91"/>
        <v>2006</v>
      </c>
      <c r="Q369" s="1" t="str">
        <f t="shared" si="92"/>
        <v>11</v>
      </c>
      <c r="R369" s="1" t="str">
        <f t="shared" si="93"/>
        <v>17</v>
      </c>
      <c r="S369" s="3">
        <f t="shared" si="94"/>
        <v>39038</v>
      </c>
      <c r="T369" s="1">
        <f t="shared" ca="1" si="95"/>
        <v>6590</v>
      </c>
    </row>
    <row r="370" spans="1:20" x14ac:dyDescent="0.4">
      <c r="A370" s="1" t="s">
        <v>387</v>
      </c>
      <c r="B370" s="2" t="s">
        <v>447</v>
      </c>
      <c r="C370" s="1" t="str">
        <f t="shared" si="85"/>
        <v>691211</v>
      </c>
      <c r="D370" s="1" t="str">
        <f t="shared" si="86"/>
        <v>69</v>
      </c>
      <c r="E370" s="1" t="str">
        <f t="shared" si="96"/>
        <v>12</v>
      </c>
      <c r="F370" s="1" t="str">
        <f t="shared" si="97"/>
        <v>11</v>
      </c>
      <c r="G370" s="3">
        <f t="shared" si="98"/>
        <v>25548</v>
      </c>
      <c r="H370" s="3">
        <f t="shared" ca="1" si="87"/>
        <v>45628</v>
      </c>
      <c r="I370" s="4">
        <f t="shared" ca="1" si="99"/>
        <v>20080</v>
      </c>
      <c r="J370" s="5">
        <f t="shared" ca="1" si="88"/>
        <v>55.013698630136986</v>
      </c>
      <c r="K370" s="5">
        <f t="shared" ca="1" si="89"/>
        <v>55</v>
      </c>
      <c r="L370" s="5">
        <f t="shared" ca="1" si="100"/>
        <v>56</v>
      </c>
      <c r="M370" s="6" t="str">
        <f ca="1">VLOOKUP(L370, 기준!$A$1:$C$15,3)</f>
        <v>50대</v>
      </c>
      <c r="N370" s="1" t="str">
        <f t="shared" si="90"/>
        <v>1</v>
      </c>
      <c r="O370" s="13">
        <v>20061117</v>
      </c>
      <c r="P370" s="1" t="str">
        <f t="shared" si="91"/>
        <v>2006</v>
      </c>
      <c r="Q370" s="1" t="str">
        <f t="shared" si="92"/>
        <v>11</v>
      </c>
      <c r="R370" s="1" t="str">
        <f t="shared" si="93"/>
        <v>17</v>
      </c>
      <c r="S370" s="3">
        <f t="shared" si="94"/>
        <v>39038</v>
      </c>
      <c r="T370" s="1">
        <f t="shared" ca="1" si="95"/>
        <v>6590</v>
      </c>
    </row>
    <row r="371" spans="1:20" x14ac:dyDescent="0.4">
      <c r="A371" s="1" t="s">
        <v>388</v>
      </c>
      <c r="B371" s="1" t="s">
        <v>441</v>
      </c>
      <c r="C371" s="1" t="str">
        <f t="shared" si="85"/>
        <v>900111</v>
      </c>
      <c r="D371" s="1" t="str">
        <f t="shared" si="86"/>
        <v>90</v>
      </c>
      <c r="E371" s="1" t="str">
        <f t="shared" si="96"/>
        <v>01</v>
      </c>
      <c r="F371" s="1" t="str">
        <f t="shared" si="97"/>
        <v>11</v>
      </c>
      <c r="G371" s="3">
        <f t="shared" si="98"/>
        <v>32884</v>
      </c>
      <c r="H371" s="3">
        <f t="shared" ca="1" si="87"/>
        <v>45628</v>
      </c>
      <c r="I371" s="4">
        <f t="shared" ca="1" si="99"/>
        <v>12744</v>
      </c>
      <c r="J371" s="5">
        <f t="shared" ca="1" si="88"/>
        <v>34.915068493150685</v>
      </c>
      <c r="K371" s="5">
        <f t="shared" ca="1" si="89"/>
        <v>34</v>
      </c>
      <c r="L371" s="5">
        <f t="shared" ca="1" si="100"/>
        <v>35</v>
      </c>
      <c r="M371" s="6" t="str">
        <f ca="1">VLOOKUP(L371, 기준!$A$1:$C$15,3)</f>
        <v>30대</v>
      </c>
      <c r="N371" s="1" t="str">
        <f t="shared" si="90"/>
        <v>1</v>
      </c>
      <c r="O371" s="13">
        <v>20061117</v>
      </c>
      <c r="P371" s="1" t="str">
        <f t="shared" si="91"/>
        <v>2006</v>
      </c>
      <c r="Q371" s="1" t="str">
        <f t="shared" si="92"/>
        <v>11</v>
      </c>
      <c r="R371" s="1" t="str">
        <f t="shared" si="93"/>
        <v>17</v>
      </c>
      <c r="S371" s="3">
        <f t="shared" si="94"/>
        <v>39038</v>
      </c>
      <c r="T371" s="1">
        <f t="shared" ca="1" si="95"/>
        <v>6590</v>
      </c>
    </row>
    <row r="372" spans="1:20" x14ac:dyDescent="0.4">
      <c r="A372" s="1" t="s">
        <v>389</v>
      </c>
      <c r="B372" s="1" t="s">
        <v>435</v>
      </c>
      <c r="C372" s="1" t="str">
        <f t="shared" si="85"/>
        <v>911111</v>
      </c>
      <c r="D372" s="1" t="str">
        <f t="shared" si="86"/>
        <v>91</v>
      </c>
      <c r="E372" s="1" t="str">
        <f t="shared" si="96"/>
        <v>11</v>
      </c>
      <c r="F372" s="1" t="str">
        <f t="shared" si="97"/>
        <v>11</v>
      </c>
      <c r="G372" s="3">
        <f t="shared" si="98"/>
        <v>33553</v>
      </c>
      <c r="H372" s="3">
        <f t="shared" ca="1" si="87"/>
        <v>45628</v>
      </c>
      <c r="I372" s="4">
        <f t="shared" ca="1" si="99"/>
        <v>12075</v>
      </c>
      <c r="J372" s="5">
        <f t="shared" ca="1" si="88"/>
        <v>33.082191780821915</v>
      </c>
      <c r="K372" s="5">
        <f t="shared" ca="1" si="89"/>
        <v>33</v>
      </c>
      <c r="L372" s="5">
        <f t="shared" ca="1" si="100"/>
        <v>34</v>
      </c>
      <c r="M372" s="6" t="str">
        <f ca="1">VLOOKUP(L372, 기준!$A$1:$C$15,3)</f>
        <v>30대</v>
      </c>
      <c r="N372" s="1" t="str">
        <f t="shared" si="90"/>
        <v>1</v>
      </c>
      <c r="O372" s="13">
        <v>20061130</v>
      </c>
      <c r="P372" s="1" t="str">
        <f t="shared" si="91"/>
        <v>2006</v>
      </c>
      <c r="Q372" s="1" t="str">
        <f t="shared" si="92"/>
        <v>11</v>
      </c>
      <c r="R372" s="1" t="str">
        <f t="shared" si="93"/>
        <v>30</v>
      </c>
      <c r="S372" s="3">
        <f t="shared" si="94"/>
        <v>39051</v>
      </c>
      <c r="T372" s="1">
        <f t="shared" ca="1" si="95"/>
        <v>6577</v>
      </c>
    </row>
    <row r="373" spans="1:20" x14ac:dyDescent="0.4">
      <c r="A373" s="1" t="s">
        <v>390</v>
      </c>
      <c r="B373" s="1" t="s">
        <v>442</v>
      </c>
      <c r="C373" s="1" t="str">
        <f t="shared" si="85"/>
        <v>940101</v>
      </c>
      <c r="D373" s="1" t="str">
        <f t="shared" si="86"/>
        <v>94</v>
      </c>
      <c r="E373" s="1" t="str">
        <f t="shared" si="96"/>
        <v>01</v>
      </c>
      <c r="F373" s="1" t="str">
        <f t="shared" si="97"/>
        <v>01</v>
      </c>
      <c r="G373" s="3">
        <f t="shared" si="98"/>
        <v>34335</v>
      </c>
      <c r="H373" s="3">
        <f t="shared" ca="1" si="87"/>
        <v>45628</v>
      </c>
      <c r="I373" s="4">
        <f t="shared" ca="1" si="99"/>
        <v>11293</v>
      </c>
      <c r="J373" s="5">
        <f t="shared" ca="1" si="88"/>
        <v>30.93972602739726</v>
      </c>
      <c r="K373" s="5">
        <f t="shared" ca="1" si="89"/>
        <v>30</v>
      </c>
      <c r="L373" s="5">
        <f t="shared" ca="1" si="100"/>
        <v>31</v>
      </c>
      <c r="M373" s="6" t="str">
        <f ca="1">VLOOKUP(L373, 기준!$A$1:$C$15,3)</f>
        <v>30대</v>
      </c>
      <c r="N373" s="1" t="str">
        <f t="shared" si="90"/>
        <v>1</v>
      </c>
      <c r="O373" s="13">
        <v>20061130</v>
      </c>
      <c r="P373" s="1" t="str">
        <f t="shared" si="91"/>
        <v>2006</v>
      </c>
      <c r="Q373" s="1" t="str">
        <f t="shared" si="92"/>
        <v>11</v>
      </c>
      <c r="R373" s="1" t="str">
        <f t="shared" si="93"/>
        <v>30</v>
      </c>
      <c r="S373" s="3">
        <f t="shared" si="94"/>
        <v>39051</v>
      </c>
      <c r="T373" s="1">
        <f t="shared" ca="1" si="95"/>
        <v>6577</v>
      </c>
    </row>
    <row r="374" spans="1:20" x14ac:dyDescent="0.4">
      <c r="A374" s="1" t="s">
        <v>391</v>
      </c>
      <c r="B374" s="2" t="s">
        <v>434</v>
      </c>
      <c r="C374" s="1" t="str">
        <f t="shared" si="85"/>
        <v>191211</v>
      </c>
      <c r="D374" s="1" t="str">
        <f t="shared" si="86"/>
        <v>19</v>
      </c>
      <c r="E374" s="1" t="str">
        <f t="shared" si="96"/>
        <v>12</v>
      </c>
      <c r="F374" s="1" t="str">
        <f t="shared" si="97"/>
        <v>11</v>
      </c>
      <c r="G374" s="3">
        <f t="shared" si="98"/>
        <v>7285</v>
      </c>
      <c r="H374" s="3">
        <f t="shared" ca="1" si="87"/>
        <v>45628</v>
      </c>
      <c r="I374" s="4">
        <f t="shared" ca="1" si="99"/>
        <v>38343</v>
      </c>
      <c r="J374" s="5">
        <f t="shared" ca="1" si="88"/>
        <v>105.04931506849314</v>
      </c>
      <c r="K374" s="5">
        <f t="shared" ca="1" si="89"/>
        <v>105</v>
      </c>
      <c r="L374" s="5">
        <f t="shared" ca="1" si="100"/>
        <v>106</v>
      </c>
      <c r="M374" s="6" t="str">
        <f ca="1">VLOOKUP(L374, 기준!$A$1:$C$15,3)</f>
        <v>100대</v>
      </c>
      <c r="N374" s="1" t="str">
        <f t="shared" si="90"/>
        <v>1</v>
      </c>
      <c r="O374" s="13">
        <v>20061130</v>
      </c>
      <c r="P374" s="1" t="str">
        <f t="shared" si="91"/>
        <v>2006</v>
      </c>
      <c r="Q374" s="1" t="str">
        <f t="shared" si="92"/>
        <v>11</v>
      </c>
      <c r="R374" s="1" t="str">
        <f t="shared" si="93"/>
        <v>30</v>
      </c>
      <c r="S374" s="3">
        <f t="shared" si="94"/>
        <v>39051</v>
      </c>
      <c r="T374" s="1">
        <f t="shared" ca="1" si="95"/>
        <v>6577</v>
      </c>
    </row>
    <row r="375" spans="1:20" x14ac:dyDescent="0.4">
      <c r="A375" s="1" t="s">
        <v>392</v>
      </c>
      <c r="B375" s="1" t="s">
        <v>466</v>
      </c>
      <c r="C375" s="1" t="str">
        <f t="shared" si="85"/>
        <v>911111</v>
      </c>
      <c r="D375" s="1" t="str">
        <f t="shared" si="86"/>
        <v>91</v>
      </c>
      <c r="E375" s="1" t="str">
        <f t="shared" si="96"/>
        <v>11</v>
      </c>
      <c r="F375" s="1" t="str">
        <f t="shared" si="97"/>
        <v>11</v>
      </c>
      <c r="G375" s="3">
        <f t="shared" si="98"/>
        <v>33553</v>
      </c>
      <c r="H375" s="3">
        <f t="shared" ca="1" si="87"/>
        <v>45628</v>
      </c>
      <c r="I375" s="4">
        <f t="shared" ca="1" si="99"/>
        <v>12075</v>
      </c>
      <c r="J375" s="5">
        <f t="shared" ca="1" si="88"/>
        <v>33.082191780821915</v>
      </c>
      <c r="K375" s="5">
        <f t="shared" ca="1" si="89"/>
        <v>33</v>
      </c>
      <c r="L375" s="5">
        <f t="shared" ca="1" si="100"/>
        <v>34</v>
      </c>
      <c r="M375" s="6" t="str">
        <f ca="1">VLOOKUP(L375, 기준!$A$1:$C$15,3)</f>
        <v>30대</v>
      </c>
      <c r="N375" s="1" t="str">
        <f t="shared" si="90"/>
        <v>2</v>
      </c>
      <c r="O375" s="13">
        <v>20061130</v>
      </c>
      <c r="P375" s="1" t="str">
        <f t="shared" si="91"/>
        <v>2006</v>
      </c>
      <c r="Q375" s="1" t="str">
        <f t="shared" si="92"/>
        <v>11</v>
      </c>
      <c r="R375" s="1" t="str">
        <f t="shared" si="93"/>
        <v>30</v>
      </c>
      <c r="S375" s="3">
        <f t="shared" si="94"/>
        <v>39051</v>
      </c>
      <c r="T375" s="1">
        <f t="shared" ca="1" si="95"/>
        <v>6577</v>
      </c>
    </row>
    <row r="376" spans="1:20" x14ac:dyDescent="0.4">
      <c r="A376" s="1" t="s">
        <v>393</v>
      </c>
      <c r="B376" s="2" t="s">
        <v>447</v>
      </c>
      <c r="C376" s="1" t="str">
        <f t="shared" si="85"/>
        <v>691211</v>
      </c>
      <c r="D376" s="1" t="str">
        <f t="shared" si="86"/>
        <v>69</v>
      </c>
      <c r="E376" s="1" t="str">
        <f t="shared" si="96"/>
        <v>12</v>
      </c>
      <c r="F376" s="1" t="str">
        <f t="shared" si="97"/>
        <v>11</v>
      </c>
      <c r="G376" s="3">
        <f t="shared" si="98"/>
        <v>25548</v>
      </c>
      <c r="H376" s="3">
        <f t="shared" ca="1" si="87"/>
        <v>45628</v>
      </c>
      <c r="I376" s="4">
        <f t="shared" ca="1" si="99"/>
        <v>20080</v>
      </c>
      <c r="J376" s="5">
        <f t="shared" ca="1" si="88"/>
        <v>55.013698630136986</v>
      </c>
      <c r="K376" s="5">
        <f t="shared" ca="1" si="89"/>
        <v>55</v>
      </c>
      <c r="L376" s="5">
        <f t="shared" ca="1" si="100"/>
        <v>56</v>
      </c>
      <c r="M376" s="6" t="str">
        <f ca="1">VLOOKUP(L376, 기준!$A$1:$C$15,3)</f>
        <v>50대</v>
      </c>
      <c r="N376" s="1" t="str">
        <f t="shared" si="90"/>
        <v>1</v>
      </c>
      <c r="O376" s="13">
        <v>20061130</v>
      </c>
      <c r="P376" s="1" t="str">
        <f t="shared" si="91"/>
        <v>2006</v>
      </c>
      <c r="Q376" s="1" t="str">
        <f t="shared" si="92"/>
        <v>11</v>
      </c>
      <c r="R376" s="1" t="str">
        <f t="shared" si="93"/>
        <v>30</v>
      </c>
      <c r="S376" s="3">
        <f t="shared" si="94"/>
        <v>39051</v>
      </c>
      <c r="T376" s="1">
        <f t="shared" ca="1" si="95"/>
        <v>6577</v>
      </c>
    </row>
    <row r="377" spans="1:20" x14ac:dyDescent="0.4">
      <c r="A377" s="1" t="s">
        <v>394</v>
      </c>
      <c r="B377" s="1" t="s">
        <v>441</v>
      </c>
      <c r="C377" s="1" t="str">
        <f t="shared" si="85"/>
        <v>900111</v>
      </c>
      <c r="D377" s="1" t="str">
        <f t="shared" si="86"/>
        <v>90</v>
      </c>
      <c r="E377" s="1" t="str">
        <f t="shared" si="96"/>
        <v>01</v>
      </c>
      <c r="F377" s="1" t="str">
        <f t="shared" si="97"/>
        <v>11</v>
      </c>
      <c r="G377" s="3">
        <f t="shared" si="98"/>
        <v>32884</v>
      </c>
      <c r="H377" s="3">
        <f t="shared" ca="1" si="87"/>
        <v>45628</v>
      </c>
      <c r="I377" s="4">
        <f t="shared" ca="1" si="99"/>
        <v>12744</v>
      </c>
      <c r="J377" s="5">
        <f t="shared" ca="1" si="88"/>
        <v>34.915068493150685</v>
      </c>
      <c r="K377" s="5">
        <f t="shared" ca="1" si="89"/>
        <v>34</v>
      </c>
      <c r="L377" s="5">
        <f t="shared" ca="1" si="100"/>
        <v>35</v>
      </c>
      <c r="M377" s="6" t="str">
        <f ca="1">VLOOKUP(L377, 기준!$A$1:$C$15,3)</f>
        <v>30대</v>
      </c>
      <c r="N377" s="1" t="str">
        <f t="shared" si="90"/>
        <v>1</v>
      </c>
      <c r="O377" s="13">
        <v>20061130</v>
      </c>
      <c r="P377" s="1" t="str">
        <f t="shared" si="91"/>
        <v>2006</v>
      </c>
      <c r="Q377" s="1" t="str">
        <f t="shared" si="92"/>
        <v>11</v>
      </c>
      <c r="R377" s="1" t="str">
        <f t="shared" si="93"/>
        <v>30</v>
      </c>
      <c r="S377" s="3">
        <f t="shared" si="94"/>
        <v>39051</v>
      </c>
      <c r="T377" s="1">
        <f t="shared" ca="1" si="95"/>
        <v>6577</v>
      </c>
    </row>
    <row r="378" spans="1:20" x14ac:dyDescent="0.4">
      <c r="A378" s="1" t="s">
        <v>395</v>
      </c>
      <c r="B378" s="1" t="s">
        <v>435</v>
      </c>
      <c r="C378" s="1" t="str">
        <f t="shared" si="85"/>
        <v>911111</v>
      </c>
      <c r="D378" s="1" t="str">
        <f t="shared" si="86"/>
        <v>91</v>
      </c>
      <c r="E378" s="1" t="str">
        <f t="shared" si="96"/>
        <v>11</v>
      </c>
      <c r="F378" s="1" t="str">
        <f t="shared" si="97"/>
        <v>11</v>
      </c>
      <c r="G378" s="3">
        <f t="shared" si="98"/>
        <v>33553</v>
      </c>
      <c r="H378" s="3">
        <f t="shared" ca="1" si="87"/>
        <v>45628</v>
      </c>
      <c r="I378" s="4">
        <f t="shared" ca="1" si="99"/>
        <v>12075</v>
      </c>
      <c r="J378" s="5">
        <f t="shared" ca="1" si="88"/>
        <v>33.082191780821915</v>
      </c>
      <c r="K378" s="5">
        <f t="shared" ca="1" si="89"/>
        <v>33</v>
      </c>
      <c r="L378" s="5">
        <f t="shared" ca="1" si="100"/>
        <v>34</v>
      </c>
      <c r="M378" s="6" t="str">
        <f ca="1">VLOOKUP(L378, 기준!$A$1:$C$15,3)</f>
        <v>30대</v>
      </c>
      <c r="N378" s="1" t="str">
        <f t="shared" si="90"/>
        <v>1</v>
      </c>
      <c r="O378" s="13">
        <v>20061130</v>
      </c>
      <c r="P378" s="1" t="str">
        <f t="shared" si="91"/>
        <v>2006</v>
      </c>
      <c r="Q378" s="1" t="str">
        <f t="shared" si="92"/>
        <v>11</v>
      </c>
      <c r="R378" s="1" t="str">
        <f t="shared" si="93"/>
        <v>30</v>
      </c>
      <c r="S378" s="3">
        <f t="shared" si="94"/>
        <v>39051</v>
      </c>
      <c r="T378" s="1">
        <f t="shared" ca="1" si="95"/>
        <v>6577</v>
      </c>
    </row>
    <row r="379" spans="1:20" x14ac:dyDescent="0.4">
      <c r="A379" s="1" t="s">
        <v>396</v>
      </c>
      <c r="B379" s="1" t="s">
        <v>442</v>
      </c>
      <c r="C379" s="1" t="str">
        <f t="shared" si="85"/>
        <v>940101</v>
      </c>
      <c r="D379" s="1" t="str">
        <f t="shared" si="86"/>
        <v>94</v>
      </c>
      <c r="E379" s="1" t="str">
        <f t="shared" si="96"/>
        <v>01</v>
      </c>
      <c r="F379" s="1" t="str">
        <f t="shared" si="97"/>
        <v>01</v>
      </c>
      <c r="G379" s="3">
        <f t="shared" si="98"/>
        <v>34335</v>
      </c>
      <c r="H379" s="3">
        <f t="shared" ca="1" si="87"/>
        <v>45628</v>
      </c>
      <c r="I379" s="4">
        <f t="shared" ca="1" si="99"/>
        <v>11293</v>
      </c>
      <c r="J379" s="5">
        <f t="shared" ca="1" si="88"/>
        <v>30.93972602739726</v>
      </c>
      <c r="K379" s="5">
        <f t="shared" ca="1" si="89"/>
        <v>30</v>
      </c>
      <c r="L379" s="5">
        <f t="shared" ca="1" si="100"/>
        <v>31</v>
      </c>
      <c r="M379" s="6" t="str">
        <f ca="1">VLOOKUP(L379, 기준!$A$1:$C$15,3)</f>
        <v>30대</v>
      </c>
      <c r="N379" s="1" t="str">
        <f t="shared" si="90"/>
        <v>1</v>
      </c>
      <c r="O379" s="13">
        <v>20061130</v>
      </c>
      <c r="P379" s="1" t="str">
        <f t="shared" si="91"/>
        <v>2006</v>
      </c>
      <c r="Q379" s="1" t="str">
        <f t="shared" si="92"/>
        <v>11</v>
      </c>
      <c r="R379" s="1" t="str">
        <f t="shared" si="93"/>
        <v>30</v>
      </c>
      <c r="S379" s="3">
        <f t="shared" si="94"/>
        <v>39051</v>
      </c>
      <c r="T379" s="1">
        <f t="shared" ca="1" si="95"/>
        <v>6577</v>
      </c>
    </row>
    <row r="380" spans="1:20" x14ac:dyDescent="0.4">
      <c r="A380" s="1" t="s">
        <v>397</v>
      </c>
      <c r="B380" s="2" t="s">
        <v>436</v>
      </c>
      <c r="C380" s="1" t="str">
        <f t="shared" si="85"/>
        <v>191211</v>
      </c>
      <c r="D380" s="1" t="str">
        <f t="shared" si="86"/>
        <v>19</v>
      </c>
      <c r="E380" s="1" t="str">
        <f t="shared" si="96"/>
        <v>12</v>
      </c>
      <c r="F380" s="1" t="str">
        <f t="shared" si="97"/>
        <v>11</v>
      </c>
      <c r="G380" s="3">
        <f t="shared" si="98"/>
        <v>7285</v>
      </c>
      <c r="H380" s="3">
        <f t="shared" ca="1" si="87"/>
        <v>45628</v>
      </c>
      <c r="I380" s="4">
        <f t="shared" ca="1" si="99"/>
        <v>38343</v>
      </c>
      <c r="J380" s="5">
        <f t="shared" ca="1" si="88"/>
        <v>105.04931506849314</v>
      </c>
      <c r="K380" s="5">
        <f t="shared" ca="1" si="89"/>
        <v>105</v>
      </c>
      <c r="L380" s="5">
        <f t="shared" ca="1" si="100"/>
        <v>106</v>
      </c>
      <c r="M380" s="6" t="str">
        <f ca="1">VLOOKUP(L380, 기준!$A$1:$C$15,3)</f>
        <v>100대</v>
      </c>
      <c r="N380" s="1" t="str">
        <f t="shared" si="90"/>
        <v>1</v>
      </c>
      <c r="O380" s="13">
        <v>20061130</v>
      </c>
      <c r="P380" s="1" t="str">
        <f t="shared" si="91"/>
        <v>2006</v>
      </c>
      <c r="Q380" s="1" t="str">
        <f t="shared" si="92"/>
        <v>11</v>
      </c>
      <c r="R380" s="1" t="str">
        <f t="shared" si="93"/>
        <v>30</v>
      </c>
      <c r="S380" s="3">
        <f t="shared" si="94"/>
        <v>39051</v>
      </c>
      <c r="T380" s="1">
        <f t="shared" ca="1" si="95"/>
        <v>6577</v>
      </c>
    </row>
    <row r="381" spans="1:20" x14ac:dyDescent="0.4">
      <c r="A381" s="1" t="s">
        <v>398</v>
      </c>
      <c r="B381" s="1" t="s">
        <v>12</v>
      </c>
      <c r="C381" s="1" t="str">
        <f t="shared" si="85"/>
        <v>910101</v>
      </c>
      <c r="D381" s="1" t="str">
        <f t="shared" si="86"/>
        <v>91</v>
      </c>
      <c r="E381" s="1" t="str">
        <f t="shared" si="96"/>
        <v>01</v>
      </c>
      <c r="F381" s="1" t="str">
        <f t="shared" si="97"/>
        <v>01</v>
      </c>
      <c r="G381" s="3">
        <f t="shared" si="98"/>
        <v>33239</v>
      </c>
      <c r="H381" s="3">
        <f t="shared" ca="1" si="87"/>
        <v>45628</v>
      </c>
      <c r="I381" s="4">
        <f t="shared" ca="1" si="99"/>
        <v>12389</v>
      </c>
      <c r="J381" s="5">
        <f t="shared" ca="1" si="88"/>
        <v>33.942465753424656</v>
      </c>
      <c r="K381" s="5">
        <f t="shared" ca="1" si="89"/>
        <v>33</v>
      </c>
      <c r="L381" s="5">
        <f t="shared" ca="1" si="100"/>
        <v>34</v>
      </c>
      <c r="M381" s="6" t="str">
        <f ca="1">VLOOKUP(L381, 기준!$A$1:$C$15,3)</f>
        <v>30대</v>
      </c>
      <c r="N381" s="1" t="str">
        <f t="shared" si="90"/>
        <v>1</v>
      </c>
      <c r="O381" s="13">
        <v>20061130</v>
      </c>
      <c r="P381" s="1" t="str">
        <f t="shared" si="91"/>
        <v>2006</v>
      </c>
      <c r="Q381" s="1" t="str">
        <f t="shared" si="92"/>
        <v>11</v>
      </c>
      <c r="R381" s="1" t="str">
        <f t="shared" si="93"/>
        <v>30</v>
      </c>
      <c r="S381" s="3">
        <f t="shared" si="94"/>
        <v>39051</v>
      </c>
      <c r="T381" s="1">
        <f t="shared" ca="1" si="95"/>
        <v>6577</v>
      </c>
    </row>
    <row r="382" spans="1:20" x14ac:dyDescent="0.4">
      <c r="A382" s="1" t="s">
        <v>399</v>
      </c>
      <c r="B382" s="2" t="s">
        <v>447</v>
      </c>
      <c r="C382" s="1" t="str">
        <f t="shared" si="85"/>
        <v>691211</v>
      </c>
      <c r="D382" s="1" t="str">
        <f t="shared" si="86"/>
        <v>69</v>
      </c>
      <c r="E382" s="1" t="str">
        <f t="shared" si="96"/>
        <v>12</v>
      </c>
      <c r="F382" s="1" t="str">
        <f t="shared" si="97"/>
        <v>11</v>
      </c>
      <c r="G382" s="3">
        <f t="shared" si="98"/>
        <v>25548</v>
      </c>
      <c r="H382" s="3">
        <f t="shared" ca="1" si="87"/>
        <v>45628</v>
      </c>
      <c r="I382" s="4">
        <f t="shared" ca="1" si="99"/>
        <v>20080</v>
      </c>
      <c r="J382" s="5">
        <f t="shared" ca="1" si="88"/>
        <v>55.013698630136986</v>
      </c>
      <c r="K382" s="5">
        <f t="shared" ca="1" si="89"/>
        <v>55</v>
      </c>
      <c r="L382" s="5">
        <f t="shared" ca="1" si="100"/>
        <v>56</v>
      </c>
      <c r="M382" s="6" t="str">
        <f ca="1">VLOOKUP(L382, 기준!$A$1:$C$15,3)</f>
        <v>50대</v>
      </c>
      <c r="N382" s="1" t="str">
        <f t="shared" si="90"/>
        <v>1</v>
      </c>
      <c r="O382" s="13">
        <v>20061130</v>
      </c>
      <c r="P382" s="1" t="str">
        <f t="shared" si="91"/>
        <v>2006</v>
      </c>
      <c r="Q382" s="1" t="str">
        <f t="shared" si="92"/>
        <v>11</v>
      </c>
      <c r="R382" s="1" t="str">
        <f t="shared" si="93"/>
        <v>30</v>
      </c>
      <c r="S382" s="3">
        <f t="shared" si="94"/>
        <v>39051</v>
      </c>
      <c r="T382" s="1">
        <f t="shared" ca="1" si="95"/>
        <v>6577</v>
      </c>
    </row>
    <row r="383" spans="1:20" x14ac:dyDescent="0.4">
      <c r="A383" s="1" t="s">
        <v>400</v>
      </c>
      <c r="B383" s="1" t="s">
        <v>461</v>
      </c>
      <c r="C383" s="1" t="str">
        <f t="shared" si="85"/>
        <v>900111</v>
      </c>
      <c r="D383" s="1" t="str">
        <f t="shared" si="86"/>
        <v>90</v>
      </c>
      <c r="E383" s="1" t="str">
        <f t="shared" si="96"/>
        <v>01</v>
      </c>
      <c r="F383" s="1" t="str">
        <f t="shared" si="97"/>
        <v>11</v>
      </c>
      <c r="G383" s="3">
        <f t="shared" si="98"/>
        <v>32884</v>
      </c>
      <c r="H383" s="3">
        <f t="shared" ca="1" si="87"/>
        <v>45628</v>
      </c>
      <c r="I383" s="4">
        <f t="shared" ca="1" si="99"/>
        <v>12744</v>
      </c>
      <c r="J383" s="5">
        <f t="shared" ca="1" si="88"/>
        <v>34.915068493150685</v>
      </c>
      <c r="K383" s="5">
        <f t="shared" ca="1" si="89"/>
        <v>34</v>
      </c>
      <c r="L383" s="5">
        <f t="shared" ca="1" si="100"/>
        <v>35</v>
      </c>
      <c r="M383" s="6" t="str">
        <f ca="1">VLOOKUP(L383, 기준!$A$1:$C$15,3)</f>
        <v>30대</v>
      </c>
      <c r="N383" s="1" t="str">
        <f t="shared" si="90"/>
        <v>1</v>
      </c>
      <c r="O383" s="13">
        <v>20061130</v>
      </c>
      <c r="P383" s="1" t="str">
        <f t="shared" si="91"/>
        <v>2006</v>
      </c>
      <c r="Q383" s="1" t="str">
        <f t="shared" si="92"/>
        <v>11</v>
      </c>
      <c r="R383" s="1" t="str">
        <f t="shared" si="93"/>
        <v>30</v>
      </c>
      <c r="S383" s="3">
        <f t="shared" si="94"/>
        <v>39051</v>
      </c>
      <c r="T383" s="1">
        <f t="shared" ca="1" si="95"/>
        <v>6577</v>
      </c>
    </row>
    <row r="384" spans="1:20" x14ac:dyDescent="0.4">
      <c r="A384" s="1" t="s">
        <v>401</v>
      </c>
      <c r="B384" s="1" t="s">
        <v>462</v>
      </c>
      <c r="C384" s="1" t="str">
        <f t="shared" si="85"/>
        <v>911111</v>
      </c>
      <c r="D384" s="1" t="str">
        <f t="shared" si="86"/>
        <v>91</v>
      </c>
      <c r="E384" s="1" t="str">
        <f t="shared" si="96"/>
        <v>11</v>
      </c>
      <c r="F384" s="1" t="str">
        <f t="shared" si="97"/>
        <v>11</v>
      </c>
      <c r="G384" s="3">
        <f t="shared" si="98"/>
        <v>33553</v>
      </c>
      <c r="H384" s="3">
        <f t="shared" ca="1" si="87"/>
        <v>45628</v>
      </c>
      <c r="I384" s="4">
        <f t="shared" ca="1" si="99"/>
        <v>12075</v>
      </c>
      <c r="J384" s="5">
        <f t="shared" ca="1" si="88"/>
        <v>33.082191780821915</v>
      </c>
      <c r="K384" s="5">
        <f t="shared" ca="1" si="89"/>
        <v>33</v>
      </c>
      <c r="L384" s="5">
        <f t="shared" ca="1" si="100"/>
        <v>34</v>
      </c>
      <c r="M384" s="6" t="str">
        <f ca="1">VLOOKUP(L384, 기준!$A$1:$C$15,3)</f>
        <v>30대</v>
      </c>
      <c r="N384" s="1" t="str">
        <f t="shared" si="90"/>
        <v>1</v>
      </c>
      <c r="O384" s="13">
        <v>20061205</v>
      </c>
      <c r="P384" s="1" t="str">
        <f t="shared" si="91"/>
        <v>2006</v>
      </c>
      <c r="Q384" s="1" t="str">
        <f t="shared" si="92"/>
        <v>12</v>
      </c>
      <c r="R384" s="1" t="str">
        <f t="shared" si="93"/>
        <v>05</v>
      </c>
      <c r="S384" s="3">
        <f t="shared" si="94"/>
        <v>39056</v>
      </c>
      <c r="T384" s="1">
        <f t="shared" ca="1" si="95"/>
        <v>6572</v>
      </c>
    </row>
    <row r="385" spans="1:20" x14ac:dyDescent="0.4">
      <c r="A385" s="1" t="s">
        <v>402</v>
      </c>
      <c r="B385" s="1" t="s">
        <v>440</v>
      </c>
      <c r="C385" s="1" t="str">
        <f t="shared" si="85"/>
        <v>940101</v>
      </c>
      <c r="D385" s="1" t="str">
        <f t="shared" si="86"/>
        <v>94</v>
      </c>
      <c r="E385" s="1" t="str">
        <f t="shared" si="96"/>
        <v>01</v>
      </c>
      <c r="F385" s="1" t="str">
        <f t="shared" si="97"/>
        <v>01</v>
      </c>
      <c r="G385" s="3">
        <f t="shared" si="98"/>
        <v>34335</v>
      </c>
      <c r="H385" s="3">
        <f t="shared" ca="1" si="87"/>
        <v>45628</v>
      </c>
      <c r="I385" s="4">
        <f t="shared" ca="1" si="99"/>
        <v>11293</v>
      </c>
      <c r="J385" s="5">
        <f t="shared" ca="1" si="88"/>
        <v>30.93972602739726</v>
      </c>
      <c r="K385" s="5">
        <f t="shared" ca="1" si="89"/>
        <v>30</v>
      </c>
      <c r="L385" s="5">
        <f t="shared" ca="1" si="100"/>
        <v>31</v>
      </c>
      <c r="M385" s="6" t="str">
        <f ca="1">VLOOKUP(L385, 기준!$A$1:$C$15,3)</f>
        <v>30대</v>
      </c>
      <c r="N385" s="1" t="str">
        <f t="shared" si="90"/>
        <v>1</v>
      </c>
      <c r="O385" s="13">
        <v>20061205</v>
      </c>
      <c r="P385" s="1" t="str">
        <f t="shared" si="91"/>
        <v>2006</v>
      </c>
      <c r="Q385" s="1" t="str">
        <f t="shared" si="92"/>
        <v>12</v>
      </c>
      <c r="R385" s="1" t="str">
        <f t="shared" si="93"/>
        <v>05</v>
      </c>
      <c r="S385" s="3">
        <f t="shared" si="94"/>
        <v>39056</v>
      </c>
      <c r="T385" s="1">
        <f t="shared" ca="1" si="95"/>
        <v>6572</v>
      </c>
    </row>
    <row r="386" spans="1:20" x14ac:dyDescent="0.4">
      <c r="A386" s="1" t="s">
        <v>403</v>
      </c>
      <c r="B386" s="2" t="s">
        <v>434</v>
      </c>
      <c r="C386" s="1" t="str">
        <f t="shared" si="85"/>
        <v>191211</v>
      </c>
      <c r="D386" s="1" t="str">
        <f t="shared" si="86"/>
        <v>19</v>
      </c>
      <c r="E386" s="1" t="str">
        <f t="shared" si="96"/>
        <v>12</v>
      </c>
      <c r="F386" s="1" t="str">
        <f t="shared" si="97"/>
        <v>11</v>
      </c>
      <c r="G386" s="3">
        <f t="shared" si="98"/>
        <v>7285</v>
      </c>
      <c r="H386" s="3">
        <f t="shared" ca="1" si="87"/>
        <v>45628</v>
      </c>
      <c r="I386" s="4">
        <f t="shared" ca="1" si="99"/>
        <v>38343</v>
      </c>
      <c r="J386" s="5">
        <f t="shared" ca="1" si="88"/>
        <v>105.04931506849314</v>
      </c>
      <c r="K386" s="5">
        <f t="shared" ca="1" si="89"/>
        <v>105</v>
      </c>
      <c r="L386" s="5">
        <f t="shared" ca="1" si="100"/>
        <v>106</v>
      </c>
      <c r="M386" s="6" t="str">
        <f ca="1">VLOOKUP(L386, 기준!$A$1:$C$15,3)</f>
        <v>100대</v>
      </c>
      <c r="N386" s="1" t="str">
        <f t="shared" si="90"/>
        <v>1</v>
      </c>
      <c r="O386" s="13">
        <v>20061205</v>
      </c>
      <c r="P386" s="1" t="str">
        <f t="shared" si="91"/>
        <v>2006</v>
      </c>
      <c r="Q386" s="1" t="str">
        <f t="shared" si="92"/>
        <v>12</v>
      </c>
      <c r="R386" s="1" t="str">
        <f t="shared" si="93"/>
        <v>05</v>
      </c>
      <c r="S386" s="3">
        <f t="shared" si="94"/>
        <v>39056</v>
      </c>
      <c r="T386" s="1">
        <f t="shared" ca="1" si="95"/>
        <v>6572</v>
      </c>
    </row>
    <row r="387" spans="1:20" x14ac:dyDescent="0.4">
      <c r="A387" s="1" t="s">
        <v>404</v>
      </c>
      <c r="B387" s="1" t="s">
        <v>466</v>
      </c>
      <c r="C387" s="1" t="str">
        <f t="shared" ref="C387:C401" si="101">LEFT(B387, 6)</f>
        <v>911111</v>
      </c>
      <c r="D387" s="1" t="str">
        <f t="shared" ref="D387:D401" si="102">LEFT(C387, 2)</f>
        <v>91</v>
      </c>
      <c r="E387" s="1" t="str">
        <f t="shared" si="96"/>
        <v>11</v>
      </c>
      <c r="F387" s="1" t="str">
        <f t="shared" si="97"/>
        <v>11</v>
      </c>
      <c r="G387" s="3">
        <f t="shared" si="98"/>
        <v>33553</v>
      </c>
      <c r="H387" s="3">
        <f t="shared" ref="H387:H401" ca="1" si="103">TODAY()</f>
        <v>45628</v>
      </c>
      <c r="I387" s="4">
        <f t="shared" ca="1" si="99"/>
        <v>12075</v>
      </c>
      <c r="J387" s="5">
        <f t="shared" ref="J387:J401" ca="1" si="104">I387/365</f>
        <v>33.082191780821915</v>
      </c>
      <c r="K387" s="5">
        <f t="shared" ref="K387:K401" ca="1" si="105">ROUNDDOWN(J387, 0)</f>
        <v>33</v>
      </c>
      <c r="L387" s="5">
        <f t="shared" ca="1" si="100"/>
        <v>34</v>
      </c>
      <c r="M387" s="6" t="str">
        <f ca="1">VLOOKUP(L387, 기준!$A$1:$C$15,3)</f>
        <v>30대</v>
      </c>
      <c r="N387" s="1" t="str">
        <f t="shared" ref="N387:N401" si="106">MID(B387,8,1)</f>
        <v>2</v>
      </c>
      <c r="O387" s="13">
        <v>20061205</v>
      </c>
      <c r="P387" s="1" t="str">
        <f t="shared" ref="P387:P401" si="107">LEFT(O387,4)</f>
        <v>2006</v>
      </c>
      <c r="Q387" s="1" t="str">
        <f t="shared" ref="Q387:Q401" si="108">MID(O387,5,2)</f>
        <v>12</v>
      </c>
      <c r="R387" s="1" t="str">
        <f t="shared" ref="R387:R401" si="109">MID(O387,7,2)</f>
        <v>05</v>
      </c>
      <c r="S387" s="3">
        <f t="shared" ref="S387:S401" si="110">DATE(P387,Q387,R387)</f>
        <v>39056</v>
      </c>
      <c r="T387" s="1">
        <f t="shared" ref="T387:T401" ca="1" si="111">H387-S387</f>
        <v>6572</v>
      </c>
    </row>
    <row r="388" spans="1:20" x14ac:dyDescent="0.4">
      <c r="A388" s="1" t="s">
        <v>405</v>
      </c>
      <c r="B388" s="2" t="s">
        <v>447</v>
      </c>
      <c r="C388" s="1" t="str">
        <f t="shared" si="101"/>
        <v>691211</v>
      </c>
      <c r="D388" s="1" t="str">
        <f t="shared" si="102"/>
        <v>69</v>
      </c>
      <c r="E388" s="1" t="str">
        <f t="shared" si="96"/>
        <v>12</v>
      </c>
      <c r="F388" s="1" t="str">
        <f t="shared" si="97"/>
        <v>11</v>
      </c>
      <c r="G388" s="3">
        <f t="shared" si="98"/>
        <v>25548</v>
      </c>
      <c r="H388" s="3">
        <f t="shared" ca="1" si="103"/>
        <v>45628</v>
      </c>
      <c r="I388" s="4">
        <f t="shared" ca="1" si="99"/>
        <v>20080</v>
      </c>
      <c r="J388" s="5">
        <f t="shared" ca="1" si="104"/>
        <v>55.013698630136986</v>
      </c>
      <c r="K388" s="5">
        <f t="shared" ca="1" si="105"/>
        <v>55</v>
      </c>
      <c r="L388" s="5">
        <f t="shared" ca="1" si="100"/>
        <v>56</v>
      </c>
      <c r="M388" s="6" t="str">
        <f ca="1">VLOOKUP(L388, 기준!$A$1:$C$15,3)</f>
        <v>50대</v>
      </c>
      <c r="N388" s="1" t="str">
        <f t="shared" si="106"/>
        <v>1</v>
      </c>
      <c r="O388" s="13">
        <v>20061205</v>
      </c>
      <c r="P388" s="1" t="str">
        <f t="shared" si="107"/>
        <v>2006</v>
      </c>
      <c r="Q388" s="1" t="str">
        <f t="shared" si="108"/>
        <v>12</v>
      </c>
      <c r="R388" s="1" t="str">
        <f t="shared" si="109"/>
        <v>05</v>
      </c>
      <c r="S388" s="3">
        <f t="shared" si="110"/>
        <v>39056</v>
      </c>
      <c r="T388" s="1">
        <f t="shared" ca="1" si="111"/>
        <v>6572</v>
      </c>
    </row>
    <row r="389" spans="1:20" x14ac:dyDescent="0.4">
      <c r="A389" s="1" t="s">
        <v>406</v>
      </c>
      <c r="B389" s="1" t="s">
        <v>441</v>
      </c>
      <c r="C389" s="1" t="str">
        <f t="shared" si="101"/>
        <v>900111</v>
      </c>
      <c r="D389" s="1" t="str">
        <f t="shared" si="102"/>
        <v>90</v>
      </c>
      <c r="E389" s="1" t="str">
        <f t="shared" si="96"/>
        <v>01</v>
      </c>
      <c r="F389" s="1" t="str">
        <f t="shared" si="97"/>
        <v>11</v>
      </c>
      <c r="G389" s="3">
        <f t="shared" si="98"/>
        <v>32884</v>
      </c>
      <c r="H389" s="3">
        <f t="shared" ca="1" si="103"/>
        <v>45628</v>
      </c>
      <c r="I389" s="4">
        <f t="shared" ca="1" si="99"/>
        <v>12744</v>
      </c>
      <c r="J389" s="5">
        <f t="shared" ca="1" si="104"/>
        <v>34.915068493150685</v>
      </c>
      <c r="K389" s="5">
        <f t="shared" ca="1" si="105"/>
        <v>34</v>
      </c>
      <c r="L389" s="5">
        <f t="shared" ca="1" si="100"/>
        <v>35</v>
      </c>
      <c r="M389" s="6" t="str">
        <f ca="1">VLOOKUP(L389, 기준!$A$1:$C$15,3)</f>
        <v>30대</v>
      </c>
      <c r="N389" s="1" t="str">
        <f t="shared" si="106"/>
        <v>1</v>
      </c>
      <c r="O389" s="13">
        <v>20061205</v>
      </c>
      <c r="P389" s="1" t="str">
        <f t="shared" si="107"/>
        <v>2006</v>
      </c>
      <c r="Q389" s="1" t="str">
        <f t="shared" si="108"/>
        <v>12</v>
      </c>
      <c r="R389" s="1" t="str">
        <f t="shared" si="109"/>
        <v>05</v>
      </c>
      <c r="S389" s="3">
        <f t="shared" si="110"/>
        <v>39056</v>
      </c>
      <c r="T389" s="1">
        <f t="shared" ca="1" si="111"/>
        <v>6572</v>
      </c>
    </row>
    <row r="390" spans="1:20" x14ac:dyDescent="0.4">
      <c r="A390" s="1" t="s">
        <v>407</v>
      </c>
      <c r="B390" s="1" t="s">
        <v>435</v>
      </c>
      <c r="C390" s="1" t="str">
        <f t="shared" si="101"/>
        <v>911111</v>
      </c>
      <c r="D390" s="1" t="str">
        <f t="shared" si="102"/>
        <v>91</v>
      </c>
      <c r="E390" s="1" t="str">
        <f t="shared" si="96"/>
        <v>11</v>
      </c>
      <c r="F390" s="1" t="str">
        <f t="shared" si="97"/>
        <v>11</v>
      </c>
      <c r="G390" s="3">
        <f t="shared" si="98"/>
        <v>33553</v>
      </c>
      <c r="H390" s="3">
        <f t="shared" ca="1" si="103"/>
        <v>45628</v>
      </c>
      <c r="I390" s="4">
        <f t="shared" ca="1" si="99"/>
        <v>12075</v>
      </c>
      <c r="J390" s="5">
        <f t="shared" ca="1" si="104"/>
        <v>33.082191780821915</v>
      </c>
      <c r="K390" s="5">
        <f t="shared" ca="1" si="105"/>
        <v>33</v>
      </c>
      <c r="L390" s="5">
        <f t="shared" ca="1" si="100"/>
        <v>34</v>
      </c>
      <c r="M390" s="6" t="str">
        <f ca="1">VLOOKUP(L390, 기준!$A$1:$C$15,3)</f>
        <v>30대</v>
      </c>
      <c r="N390" s="1" t="str">
        <f t="shared" si="106"/>
        <v>1</v>
      </c>
      <c r="O390" s="13">
        <v>20061205</v>
      </c>
      <c r="P390" s="1" t="str">
        <f t="shared" si="107"/>
        <v>2006</v>
      </c>
      <c r="Q390" s="1" t="str">
        <f t="shared" si="108"/>
        <v>12</v>
      </c>
      <c r="R390" s="1" t="str">
        <f t="shared" si="109"/>
        <v>05</v>
      </c>
      <c r="S390" s="3">
        <f t="shared" si="110"/>
        <v>39056</v>
      </c>
      <c r="T390" s="1">
        <f t="shared" ca="1" si="111"/>
        <v>6572</v>
      </c>
    </row>
    <row r="391" spans="1:20" x14ac:dyDescent="0.4">
      <c r="A391" s="1" t="s">
        <v>408</v>
      </c>
      <c r="B391" s="1" t="s">
        <v>442</v>
      </c>
      <c r="C391" s="1" t="str">
        <f t="shared" si="101"/>
        <v>940101</v>
      </c>
      <c r="D391" s="1" t="str">
        <f t="shared" si="102"/>
        <v>94</v>
      </c>
      <c r="E391" s="1" t="str">
        <f t="shared" si="96"/>
        <v>01</v>
      </c>
      <c r="F391" s="1" t="str">
        <f t="shared" si="97"/>
        <v>01</v>
      </c>
      <c r="G391" s="3">
        <f t="shared" si="98"/>
        <v>34335</v>
      </c>
      <c r="H391" s="3">
        <f t="shared" ca="1" si="103"/>
        <v>45628</v>
      </c>
      <c r="I391" s="4">
        <f t="shared" ca="1" si="99"/>
        <v>11293</v>
      </c>
      <c r="J391" s="5">
        <f t="shared" ca="1" si="104"/>
        <v>30.93972602739726</v>
      </c>
      <c r="K391" s="5">
        <f t="shared" ca="1" si="105"/>
        <v>30</v>
      </c>
      <c r="L391" s="5">
        <f t="shared" ca="1" si="100"/>
        <v>31</v>
      </c>
      <c r="M391" s="6" t="str">
        <f ca="1">VLOOKUP(L391, 기준!$A$1:$C$15,3)</f>
        <v>30대</v>
      </c>
      <c r="N391" s="1" t="str">
        <f t="shared" si="106"/>
        <v>1</v>
      </c>
      <c r="O391" s="13">
        <v>20061205</v>
      </c>
      <c r="P391" s="1" t="str">
        <f t="shared" si="107"/>
        <v>2006</v>
      </c>
      <c r="Q391" s="1" t="str">
        <f t="shared" si="108"/>
        <v>12</v>
      </c>
      <c r="R391" s="1" t="str">
        <f t="shared" si="109"/>
        <v>05</v>
      </c>
      <c r="S391" s="3">
        <f t="shared" si="110"/>
        <v>39056</v>
      </c>
      <c r="T391" s="1">
        <f t="shared" ca="1" si="111"/>
        <v>6572</v>
      </c>
    </row>
    <row r="392" spans="1:20" x14ac:dyDescent="0.4">
      <c r="A392" s="1" t="s">
        <v>409</v>
      </c>
      <c r="B392" s="2" t="s">
        <v>434</v>
      </c>
      <c r="C392" s="1" t="str">
        <f t="shared" si="101"/>
        <v>191211</v>
      </c>
      <c r="D392" s="1" t="str">
        <f t="shared" si="102"/>
        <v>19</v>
      </c>
      <c r="E392" s="1" t="str">
        <f t="shared" si="96"/>
        <v>12</v>
      </c>
      <c r="F392" s="1" t="str">
        <f t="shared" si="97"/>
        <v>11</v>
      </c>
      <c r="G392" s="3">
        <f t="shared" si="98"/>
        <v>7285</v>
      </c>
      <c r="H392" s="3">
        <f t="shared" ca="1" si="103"/>
        <v>45628</v>
      </c>
      <c r="I392" s="4">
        <f t="shared" ca="1" si="99"/>
        <v>38343</v>
      </c>
      <c r="J392" s="5">
        <f t="shared" ca="1" si="104"/>
        <v>105.04931506849314</v>
      </c>
      <c r="K392" s="5">
        <f t="shared" ca="1" si="105"/>
        <v>105</v>
      </c>
      <c r="L392" s="5">
        <f t="shared" ca="1" si="100"/>
        <v>106</v>
      </c>
      <c r="M392" s="6" t="str">
        <f ca="1">VLOOKUP(L392, 기준!$A$1:$C$15,3)</f>
        <v>100대</v>
      </c>
      <c r="N392" s="1" t="str">
        <f t="shared" si="106"/>
        <v>1</v>
      </c>
      <c r="O392" s="13">
        <v>20061205</v>
      </c>
      <c r="P392" s="1" t="str">
        <f t="shared" si="107"/>
        <v>2006</v>
      </c>
      <c r="Q392" s="1" t="str">
        <f t="shared" si="108"/>
        <v>12</v>
      </c>
      <c r="R392" s="1" t="str">
        <f t="shared" si="109"/>
        <v>05</v>
      </c>
      <c r="S392" s="3">
        <f t="shared" si="110"/>
        <v>39056</v>
      </c>
      <c r="T392" s="1">
        <f t="shared" ca="1" si="111"/>
        <v>6572</v>
      </c>
    </row>
    <row r="393" spans="1:20" x14ac:dyDescent="0.4">
      <c r="A393" s="1" t="s">
        <v>410</v>
      </c>
      <c r="B393" s="1" t="s">
        <v>466</v>
      </c>
      <c r="C393" s="1" t="str">
        <f t="shared" si="101"/>
        <v>911111</v>
      </c>
      <c r="D393" s="1" t="str">
        <f t="shared" si="102"/>
        <v>91</v>
      </c>
      <c r="E393" s="1" t="str">
        <f t="shared" si="96"/>
        <v>11</v>
      </c>
      <c r="F393" s="1" t="str">
        <f t="shared" si="97"/>
        <v>11</v>
      </c>
      <c r="G393" s="3">
        <f t="shared" si="98"/>
        <v>33553</v>
      </c>
      <c r="H393" s="3">
        <f t="shared" ca="1" si="103"/>
        <v>45628</v>
      </c>
      <c r="I393" s="4">
        <f t="shared" ca="1" si="99"/>
        <v>12075</v>
      </c>
      <c r="J393" s="5">
        <f t="shared" ca="1" si="104"/>
        <v>33.082191780821915</v>
      </c>
      <c r="K393" s="5">
        <f t="shared" ca="1" si="105"/>
        <v>33</v>
      </c>
      <c r="L393" s="5">
        <f t="shared" ca="1" si="100"/>
        <v>34</v>
      </c>
      <c r="M393" s="6" t="str">
        <f ca="1">VLOOKUP(L393, 기준!$A$1:$C$15,3)</f>
        <v>30대</v>
      </c>
      <c r="N393" s="1" t="str">
        <f t="shared" si="106"/>
        <v>2</v>
      </c>
      <c r="O393" s="13">
        <v>20061205</v>
      </c>
      <c r="P393" s="1" t="str">
        <f t="shared" si="107"/>
        <v>2006</v>
      </c>
      <c r="Q393" s="1" t="str">
        <f t="shared" si="108"/>
        <v>12</v>
      </c>
      <c r="R393" s="1" t="str">
        <f t="shared" si="109"/>
        <v>05</v>
      </c>
      <c r="S393" s="3">
        <f t="shared" si="110"/>
        <v>39056</v>
      </c>
      <c r="T393" s="1">
        <f t="shared" ca="1" si="111"/>
        <v>6572</v>
      </c>
    </row>
    <row r="394" spans="1:20" x14ac:dyDescent="0.4">
      <c r="A394" s="1" t="s">
        <v>411</v>
      </c>
      <c r="B394" s="2" t="s">
        <v>447</v>
      </c>
      <c r="C394" s="1" t="str">
        <f t="shared" si="101"/>
        <v>691211</v>
      </c>
      <c r="D394" s="1" t="str">
        <f t="shared" si="102"/>
        <v>69</v>
      </c>
      <c r="E394" s="1" t="str">
        <f t="shared" si="96"/>
        <v>12</v>
      </c>
      <c r="F394" s="1" t="str">
        <f t="shared" si="97"/>
        <v>11</v>
      </c>
      <c r="G394" s="3">
        <f t="shared" si="98"/>
        <v>25548</v>
      </c>
      <c r="H394" s="3">
        <f t="shared" ca="1" si="103"/>
        <v>45628</v>
      </c>
      <c r="I394" s="4">
        <f t="shared" ca="1" si="99"/>
        <v>20080</v>
      </c>
      <c r="J394" s="5">
        <f t="shared" ca="1" si="104"/>
        <v>55.013698630136986</v>
      </c>
      <c r="K394" s="5">
        <f t="shared" ca="1" si="105"/>
        <v>55</v>
      </c>
      <c r="L394" s="5">
        <f t="shared" ca="1" si="100"/>
        <v>56</v>
      </c>
      <c r="M394" s="6" t="str">
        <f ca="1">VLOOKUP(L394, 기준!$A$1:$C$15,3)</f>
        <v>50대</v>
      </c>
      <c r="N394" s="1" t="str">
        <f t="shared" si="106"/>
        <v>1</v>
      </c>
      <c r="O394" s="13">
        <v>20061205</v>
      </c>
      <c r="P394" s="1" t="str">
        <f t="shared" si="107"/>
        <v>2006</v>
      </c>
      <c r="Q394" s="1" t="str">
        <f t="shared" si="108"/>
        <v>12</v>
      </c>
      <c r="R394" s="1" t="str">
        <f t="shared" si="109"/>
        <v>05</v>
      </c>
      <c r="S394" s="3">
        <f t="shared" si="110"/>
        <v>39056</v>
      </c>
      <c r="T394" s="1">
        <f t="shared" ca="1" si="111"/>
        <v>6572</v>
      </c>
    </row>
    <row r="395" spans="1:20" x14ac:dyDescent="0.4">
      <c r="A395" s="1" t="s">
        <v>412</v>
      </c>
      <c r="B395" s="1" t="s">
        <v>441</v>
      </c>
      <c r="C395" s="1" t="str">
        <f t="shared" si="101"/>
        <v>900111</v>
      </c>
      <c r="D395" s="1" t="str">
        <f t="shared" si="102"/>
        <v>90</v>
      </c>
      <c r="E395" s="1" t="str">
        <f t="shared" si="96"/>
        <v>01</v>
      </c>
      <c r="F395" s="1" t="str">
        <f t="shared" si="97"/>
        <v>11</v>
      </c>
      <c r="G395" s="3">
        <f t="shared" si="98"/>
        <v>32884</v>
      </c>
      <c r="H395" s="3">
        <f t="shared" ca="1" si="103"/>
        <v>45628</v>
      </c>
      <c r="I395" s="4">
        <f t="shared" ca="1" si="99"/>
        <v>12744</v>
      </c>
      <c r="J395" s="5">
        <f t="shared" ca="1" si="104"/>
        <v>34.915068493150685</v>
      </c>
      <c r="K395" s="5">
        <f t="shared" ca="1" si="105"/>
        <v>34</v>
      </c>
      <c r="L395" s="5">
        <f t="shared" ca="1" si="100"/>
        <v>35</v>
      </c>
      <c r="M395" s="6" t="str">
        <f ca="1">VLOOKUP(L395, 기준!$A$1:$C$15,3)</f>
        <v>30대</v>
      </c>
      <c r="N395" s="1" t="str">
        <f t="shared" si="106"/>
        <v>1</v>
      </c>
      <c r="O395" s="13">
        <v>20061205</v>
      </c>
      <c r="P395" s="1" t="str">
        <f t="shared" si="107"/>
        <v>2006</v>
      </c>
      <c r="Q395" s="1" t="str">
        <f t="shared" si="108"/>
        <v>12</v>
      </c>
      <c r="R395" s="1" t="str">
        <f t="shared" si="109"/>
        <v>05</v>
      </c>
      <c r="S395" s="3">
        <f t="shared" si="110"/>
        <v>39056</v>
      </c>
      <c r="T395" s="1">
        <f t="shared" ca="1" si="111"/>
        <v>6572</v>
      </c>
    </row>
    <row r="396" spans="1:20" x14ac:dyDescent="0.4">
      <c r="A396" s="1" t="s">
        <v>413</v>
      </c>
      <c r="B396" s="1" t="s">
        <v>435</v>
      </c>
      <c r="C396" s="1" t="str">
        <f t="shared" si="101"/>
        <v>911111</v>
      </c>
      <c r="D396" s="1" t="str">
        <f t="shared" si="102"/>
        <v>91</v>
      </c>
      <c r="E396" s="1" t="str">
        <f t="shared" si="96"/>
        <v>11</v>
      </c>
      <c r="F396" s="1" t="str">
        <f t="shared" si="97"/>
        <v>11</v>
      </c>
      <c r="G396" s="3">
        <f t="shared" si="98"/>
        <v>33553</v>
      </c>
      <c r="H396" s="3">
        <f t="shared" ca="1" si="103"/>
        <v>45628</v>
      </c>
      <c r="I396" s="4">
        <f t="shared" ca="1" si="99"/>
        <v>12075</v>
      </c>
      <c r="J396" s="5">
        <f t="shared" ca="1" si="104"/>
        <v>33.082191780821915</v>
      </c>
      <c r="K396" s="5">
        <f t="shared" ca="1" si="105"/>
        <v>33</v>
      </c>
      <c r="L396" s="5">
        <f t="shared" ca="1" si="100"/>
        <v>34</v>
      </c>
      <c r="M396" s="6" t="str">
        <f ca="1">VLOOKUP(L396, 기준!$A$1:$C$15,3)</f>
        <v>30대</v>
      </c>
      <c r="N396" s="1" t="str">
        <f t="shared" si="106"/>
        <v>1</v>
      </c>
      <c r="O396" s="13">
        <v>20061205</v>
      </c>
      <c r="P396" s="1" t="str">
        <f t="shared" si="107"/>
        <v>2006</v>
      </c>
      <c r="Q396" s="1" t="str">
        <f t="shared" si="108"/>
        <v>12</v>
      </c>
      <c r="R396" s="1" t="str">
        <f t="shared" si="109"/>
        <v>05</v>
      </c>
      <c r="S396" s="3">
        <f t="shared" si="110"/>
        <v>39056</v>
      </c>
      <c r="T396" s="1">
        <f t="shared" ca="1" si="111"/>
        <v>6572</v>
      </c>
    </row>
    <row r="397" spans="1:20" x14ac:dyDescent="0.4">
      <c r="A397" s="1" t="s">
        <v>414</v>
      </c>
      <c r="B397" s="1" t="s">
        <v>442</v>
      </c>
      <c r="C397" s="1" t="str">
        <f t="shared" si="101"/>
        <v>940101</v>
      </c>
      <c r="D397" s="1" t="str">
        <f t="shared" si="102"/>
        <v>94</v>
      </c>
      <c r="E397" s="1" t="str">
        <f t="shared" si="96"/>
        <v>01</v>
      </c>
      <c r="F397" s="1" t="str">
        <f t="shared" si="97"/>
        <v>01</v>
      </c>
      <c r="G397" s="3">
        <f t="shared" si="98"/>
        <v>34335</v>
      </c>
      <c r="H397" s="3">
        <f t="shared" ca="1" si="103"/>
        <v>45628</v>
      </c>
      <c r="I397" s="4">
        <f t="shared" ca="1" si="99"/>
        <v>11293</v>
      </c>
      <c r="J397" s="5">
        <f t="shared" ca="1" si="104"/>
        <v>30.93972602739726</v>
      </c>
      <c r="K397" s="5">
        <f t="shared" ca="1" si="105"/>
        <v>30</v>
      </c>
      <c r="L397" s="5">
        <f t="shared" ca="1" si="100"/>
        <v>31</v>
      </c>
      <c r="M397" s="6" t="str">
        <f ca="1">VLOOKUP(L397, 기준!$A$1:$C$15,3)</f>
        <v>30대</v>
      </c>
      <c r="N397" s="1" t="str">
        <f t="shared" si="106"/>
        <v>1</v>
      </c>
      <c r="O397" s="13">
        <v>20061205</v>
      </c>
      <c r="P397" s="1" t="str">
        <f t="shared" si="107"/>
        <v>2006</v>
      </c>
      <c r="Q397" s="1" t="str">
        <f t="shared" si="108"/>
        <v>12</v>
      </c>
      <c r="R397" s="1" t="str">
        <f t="shared" si="109"/>
        <v>05</v>
      </c>
      <c r="S397" s="3">
        <f t="shared" si="110"/>
        <v>39056</v>
      </c>
      <c r="T397" s="1">
        <f t="shared" ca="1" si="111"/>
        <v>6572</v>
      </c>
    </row>
    <row r="398" spans="1:20" x14ac:dyDescent="0.4">
      <c r="A398" s="1" t="s">
        <v>415</v>
      </c>
      <c r="B398" s="2" t="s">
        <v>436</v>
      </c>
      <c r="C398" s="1" t="str">
        <f t="shared" si="101"/>
        <v>191211</v>
      </c>
      <c r="D398" s="1" t="str">
        <f t="shared" si="102"/>
        <v>19</v>
      </c>
      <c r="E398" s="1" t="str">
        <f t="shared" si="96"/>
        <v>12</v>
      </c>
      <c r="F398" s="1" t="str">
        <f t="shared" si="97"/>
        <v>11</v>
      </c>
      <c r="G398" s="3">
        <f t="shared" si="98"/>
        <v>7285</v>
      </c>
      <c r="H398" s="3">
        <f t="shared" ca="1" si="103"/>
        <v>45628</v>
      </c>
      <c r="I398" s="4">
        <f t="shared" ca="1" si="99"/>
        <v>38343</v>
      </c>
      <c r="J398" s="5">
        <f t="shared" ca="1" si="104"/>
        <v>105.04931506849314</v>
      </c>
      <c r="K398" s="5">
        <f t="shared" ca="1" si="105"/>
        <v>105</v>
      </c>
      <c r="L398" s="5">
        <f t="shared" ca="1" si="100"/>
        <v>106</v>
      </c>
      <c r="M398" s="6" t="str">
        <f ca="1">VLOOKUP(L398, 기준!$A$1:$C$15,3)</f>
        <v>100대</v>
      </c>
      <c r="N398" s="1" t="str">
        <f t="shared" si="106"/>
        <v>1</v>
      </c>
      <c r="O398" s="13">
        <v>20061205</v>
      </c>
      <c r="P398" s="1" t="str">
        <f t="shared" si="107"/>
        <v>2006</v>
      </c>
      <c r="Q398" s="1" t="str">
        <f t="shared" si="108"/>
        <v>12</v>
      </c>
      <c r="R398" s="1" t="str">
        <f t="shared" si="109"/>
        <v>05</v>
      </c>
      <c r="S398" s="3">
        <f t="shared" si="110"/>
        <v>39056</v>
      </c>
      <c r="T398" s="1">
        <f t="shared" ca="1" si="111"/>
        <v>6572</v>
      </c>
    </row>
    <row r="399" spans="1:20" x14ac:dyDescent="0.4">
      <c r="A399" s="1" t="s">
        <v>416</v>
      </c>
      <c r="B399" s="1" t="s">
        <v>12</v>
      </c>
      <c r="C399" s="1" t="str">
        <f t="shared" si="101"/>
        <v>910101</v>
      </c>
      <c r="D399" s="1" t="str">
        <f t="shared" si="102"/>
        <v>91</v>
      </c>
      <c r="E399" s="1" t="str">
        <f t="shared" si="96"/>
        <v>01</v>
      </c>
      <c r="F399" s="1" t="str">
        <f t="shared" si="97"/>
        <v>01</v>
      </c>
      <c r="G399" s="3">
        <f t="shared" si="98"/>
        <v>33239</v>
      </c>
      <c r="H399" s="3">
        <f t="shared" ca="1" si="103"/>
        <v>45628</v>
      </c>
      <c r="I399" s="4">
        <f t="shared" ca="1" si="99"/>
        <v>12389</v>
      </c>
      <c r="J399" s="5">
        <f t="shared" ca="1" si="104"/>
        <v>33.942465753424656</v>
      </c>
      <c r="K399" s="5">
        <f t="shared" ca="1" si="105"/>
        <v>33</v>
      </c>
      <c r="L399" s="5">
        <f t="shared" ca="1" si="100"/>
        <v>34</v>
      </c>
      <c r="M399" s="6" t="str">
        <f ca="1">VLOOKUP(L399, 기준!$A$1:$C$15,3)</f>
        <v>30대</v>
      </c>
      <c r="N399" s="1" t="str">
        <f t="shared" si="106"/>
        <v>1</v>
      </c>
      <c r="O399" s="13">
        <v>20061205</v>
      </c>
      <c r="P399" s="1" t="str">
        <f t="shared" si="107"/>
        <v>2006</v>
      </c>
      <c r="Q399" s="1" t="str">
        <f t="shared" si="108"/>
        <v>12</v>
      </c>
      <c r="R399" s="1" t="str">
        <f t="shared" si="109"/>
        <v>05</v>
      </c>
      <c r="S399" s="3">
        <f t="shared" si="110"/>
        <v>39056</v>
      </c>
      <c r="T399" s="1">
        <f t="shared" ca="1" si="111"/>
        <v>6572</v>
      </c>
    </row>
    <row r="400" spans="1:20" x14ac:dyDescent="0.4">
      <c r="A400" s="1" t="s">
        <v>417</v>
      </c>
      <c r="B400" s="1" t="s">
        <v>448</v>
      </c>
      <c r="C400" s="1" t="str">
        <f t="shared" si="101"/>
        <v>710221</v>
      </c>
      <c r="D400" s="1" t="str">
        <f t="shared" si="102"/>
        <v>71</v>
      </c>
      <c r="E400" s="1" t="str">
        <f t="shared" si="96"/>
        <v>02</v>
      </c>
      <c r="F400" s="1" t="str">
        <f t="shared" si="97"/>
        <v>21</v>
      </c>
      <c r="G400" s="3">
        <f t="shared" si="98"/>
        <v>25985</v>
      </c>
      <c r="H400" s="3">
        <f t="shared" ca="1" si="103"/>
        <v>45628</v>
      </c>
      <c r="I400" s="4">
        <f t="shared" ca="1" si="99"/>
        <v>19643</v>
      </c>
      <c r="J400" s="5">
        <f t="shared" ca="1" si="104"/>
        <v>53.816438356164383</v>
      </c>
      <c r="K400" s="5">
        <f t="shared" ca="1" si="105"/>
        <v>53</v>
      </c>
      <c r="L400" s="5">
        <f t="shared" ca="1" si="100"/>
        <v>54</v>
      </c>
      <c r="M400" s="6" t="str">
        <f ca="1">VLOOKUP(L400, 기준!$A$1:$C$15,3)</f>
        <v>50대</v>
      </c>
      <c r="N400" s="1" t="str">
        <f t="shared" si="106"/>
        <v>1</v>
      </c>
      <c r="O400" s="13">
        <v>20061205</v>
      </c>
      <c r="P400" s="1" t="str">
        <f t="shared" si="107"/>
        <v>2006</v>
      </c>
      <c r="Q400" s="1" t="str">
        <f t="shared" si="108"/>
        <v>12</v>
      </c>
      <c r="R400" s="1" t="str">
        <f t="shared" si="109"/>
        <v>05</v>
      </c>
      <c r="S400" s="3">
        <f t="shared" si="110"/>
        <v>39056</v>
      </c>
      <c r="T400" s="1">
        <f t="shared" ca="1" si="111"/>
        <v>6572</v>
      </c>
    </row>
    <row r="401" spans="1:20" x14ac:dyDescent="0.4">
      <c r="A401" s="1" t="s">
        <v>418</v>
      </c>
      <c r="B401" s="1" t="s">
        <v>443</v>
      </c>
      <c r="C401" s="1" t="str">
        <f t="shared" si="101"/>
        <v>900111</v>
      </c>
      <c r="D401" s="1" t="str">
        <f t="shared" si="102"/>
        <v>90</v>
      </c>
      <c r="E401" s="1" t="str">
        <f t="shared" si="96"/>
        <v>01</v>
      </c>
      <c r="F401" s="1" t="str">
        <f t="shared" si="97"/>
        <v>11</v>
      </c>
      <c r="G401" s="3">
        <f t="shared" si="98"/>
        <v>32884</v>
      </c>
      <c r="H401" s="3">
        <f t="shared" ca="1" si="103"/>
        <v>45628</v>
      </c>
      <c r="I401" s="4">
        <f t="shared" ca="1" si="99"/>
        <v>12744</v>
      </c>
      <c r="J401" s="5">
        <f t="shared" ca="1" si="104"/>
        <v>34.915068493150685</v>
      </c>
      <c r="K401" s="5">
        <f t="shared" ca="1" si="105"/>
        <v>34</v>
      </c>
      <c r="L401" s="5">
        <f t="shared" ca="1" si="100"/>
        <v>35</v>
      </c>
      <c r="M401" s="6" t="str">
        <f ca="1">VLOOKUP(L401, 기준!$A$1:$C$15,3)</f>
        <v>30대</v>
      </c>
      <c r="N401" s="1" t="str">
        <f t="shared" si="106"/>
        <v>1</v>
      </c>
      <c r="O401" s="13">
        <v>20061205</v>
      </c>
      <c r="P401" s="1" t="str">
        <f t="shared" si="107"/>
        <v>2006</v>
      </c>
      <c r="Q401" s="1" t="str">
        <f t="shared" si="108"/>
        <v>12</v>
      </c>
      <c r="R401" s="1" t="str">
        <f t="shared" si="109"/>
        <v>05</v>
      </c>
      <c r="S401" s="3">
        <f t="shared" si="110"/>
        <v>39056</v>
      </c>
      <c r="T401" s="1">
        <f t="shared" ca="1" si="111"/>
        <v>6572</v>
      </c>
    </row>
  </sheetData>
  <sortState xmlns:xlrd2="http://schemas.microsoft.com/office/spreadsheetml/2017/richdata2" ref="A2:P402">
    <sortCondition ref="A2:A402"/>
  </sortState>
  <phoneticPr fontId="1" type="noConversion"/>
  <pageMargins left="0.7" right="0.7" top="0.75" bottom="0.75" header="0.3" footer="0.3"/>
  <pageSetup paperSize="9" orientation="portrait" horizontalDpi="8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G11" sqref="G11"/>
    </sheetView>
  </sheetViews>
  <sheetFormatPr defaultRowHeight="17.399999999999999" x14ac:dyDescent="0.4"/>
  <cols>
    <col min="1" max="3" width="9" style="9"/>
  </cols>
  <sheetData>
    <row r="1" spans="1:3" x14ac:dyDescent="0.4">
      <c r="A1" s="9">
        <v>0</v>
      </c>
      <c r="B1" s="9">
        <v>9</v>
      </c>
      <c r="C1" s="9" t="s">
        <v>470</v>
      </c>
    </row>
    <row r="2" spans="1:3" x14ac:dyDescent="0.4">
      <c r="A2" s="9">
        <v>10</v>
      </c>
      <c r="B2" s="9">
        <v>19</v>
      </c>
      <c r="C2" s="9" t="s">
        <v>471</v>
      </c>
    </row>
    <row r="3" spans="1:3" x14ac:dyDescent="0.4">
      <c r="A3" s="9">
        <v>20</v>
      </c>
      <c r="B3" s="9">
        <v>29</v>
      </c>
      <c r="C3" s="9" t="s">
        <v>472</v>
      </c>
    </row>
    <row r="4" spans="1:3" x14ac:dyDescent="0.4">
      <c r="A4" s="9">
        <v>30</v>
      </c>
      <c r="B4" s="9">
        <v>39</v>
      </c>
      <c r="C4" s="9" t="s">
        <v>473</v>
      </c>
    </row>
    <row r="5" spans="1:3" x14ac:dyDescent="0.4">
      <c r="A5" s="9">
        <v>40</v>
      </c>
      <c r="B5" s="9">
        <v>49</v>
      </c>
      <c r="C5" s="9" t="s">
        <v>474</v>
      </c>
    </row>
    <row r="6" spans="1:3" x14ac:dyDescent="0.4">
      <c r="A6" s="9">
        <v>50</v>
      </c>
      <c r="B6" s="9">
        <v>59</v>
      </c>
      <c r="C6" s="9" t="s">
        <v>475</v>
      </c>
    </row>
    <row r="7" spans="1:3" x14ac:dyDescent="0.4">
      <c r="A7" s="9">
        <v>60</v>
      </c>
      <c r="B7" s="9">
        <v>69</v>
      </c>
      <c r="C7" s="9" t="s">
        <v>476</v>
      </c>
    </row>
    <row r="8" spans="1:3" x14ac:dyDescent="0.4">
      <c r="A8" s="9">
        <v>70</v>
      </c>
      <c r="B8" s="9">
        <v>79</v>
      </c>
      <c r="C8" s="9" t="s">
        <v>477</v>
      </c>
    </row>
    <row r="9" spans="1:3" x14ac:dyDescent="0.4">
      <c r="A9" s="9">
        <v>80</v>
      </c>
      <c r="B9" s="9">
        <v>89</v>
      </c>
      <c r="C9" s="9" t="s">
        <v>478</v>
      </c>
    </row>
    <row r="10" spans="1:3" x14ac:dyDescent="0.4">
      <c r="A10" s="9">
        <v>90</v>
      </c>
      <c r="B10" s="9">
        <v>99</v>
      </c>
      <c r="C10" s="9" t="s">
        <v>479</v>
      </c>
    </row>
    <row r="11" spans="1:3" x14ac:dyDescent="0.4">
      <c r="A11" s="9">
        <v>100</v>
      </c>
      <c r="B11" s="9">
        <v>109</v>
      </c>
      <c r="C11" s="9" t="s">
        <v>480</v>
      </c>
    </row>
    <row r="12" spans="1:3" x14ac:dyDescent="0.4">
      <c r="A12" s="9">
        <v>110</v>
      </c>
      <c r="B12" s="9">
        <v>119</v>
      </c>
      <c r="C12" s="9" t="s">
        <v>481</v>
      </c>
    </row>
    <row r="13" spans="1:3" x14ac:dyDescent="0.4">
      <c r="A13" s="9">
        <v>120</v>
      </c>
      <c r="B13" s="9">
        <v>129</v>
      </c>
      <c r="C13" s="9" t="s">
        <v>482</v>
      </c>
    </row>
    <row r="14" spans="1:3" x14ac:dyDescent="0.4">
      <c r="A14" s="9">
        <v>130</v>
      </c>
      <c r="B14" s="9">
        <v>139</v>
      </c>
      <c r="C14" s="9" t="s">
        <v>483</v>
      </c>
    </row>
    <row r="15" spans="1:3" x14ac:dyDescent="0.4">
      <c r="A15" s="9">
        <v>140</v>
      </c>
      <c r="B15" s="9">
        <v>149</v>
      </c>
      <c r="C15" s="9" t="s">
        <v>484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30BE-FB86-4B81-9366-85F4D0AF93C1}">
  <dimension ref="A3:E9"/>
  <sheetViews>
    <sheetView workbookViewId="0">
      <selection activeCell="E7" sqref="E7"/>
    </sheetView>
  </sheetViews>
  <sheetFormatPr defaultRowHeight="17.399999999999999" x14ac:dyDescent="0.4"/>
  <cols>
    <col min="1" max="1" width="11.19921875" bestFit="1" customWidth="1"/>
    <col min="2" max="2" width="14.19921875" bestFit="1" customWidth="1"/>
    <col min="4" max="4" width="11.19921875" bestFit="1" customWidth="1"/>
    <col min="5" max="5" width="14.19921875" bestFit="1" customWidth="1"/>
  </cols>
  <sheetData>
    <row r="3" spans="1:5" x14ac:dyDescent="0.4">
      <c r="A3" s="15" t="s">
        <v>489</v>
      </c>
      <c r="B3" t="s">
        <v>493</v>
      </c>
      <c r="D3" s="15" t="s">
        <v>489</v>
      </c>
      <c r="E3" t="s">
        <v>493</v>
      </c>
    </row>
    <row r="4" spans="1:5" x14ac:dyDescent="0.4">
      <c r="A4" s="16" t="s">
        <v>490</v>
      </c>
      <c r="B4" s="17">
        <v>333</v>
      </c>
      <c r="D4" s="16" t="s">
        <v>480</v>
      </c>
      <c r="E4" s="17">
        <v>61</v>
      </c>
    </row>
    <row r="5" spans="1:5" x14ac:dyDescent="0.4">
      <c r="A5" s="16" t="s">
        <v>491</v>
      </c>
      <c r="B5" s="17">
        <v>67</v>
      </c>
      <c r="D5" s="16" t="s">
        <v>494</v>
      </c>
      <c r="E5" s="17">
        <v>2</v>
      </c>
    </row>
    <row r="6" spans="1:5" x14ac:dyDescent="0.4">
      <c r="A6" s="16" t="s">
        <v>492</v>
      </c>
      <c r="B6" s="17">
        <v>400</v>
      </c>
      <c r="D6" s="16" t="s">
        <v>473</v>
      </c>
      <c r="E6" s="17">
        <v>266</v>
      </c>
    </row>
    <row r="7" spans="1:5" x14ac:dyDescent="0.4">
      <c r="D7" s="16" t="s">
        <v>474</v>
      </c>
      <c r="E7" s="17">
        <v>6</v>
      </c>
    </row>
    <row r="8" spans="1:5" x14ac:dyDescent="0.4">
      <c r="D8" s="16" t="s">
        <v>475</v>
      </c>
      <c r="E8" s="17">
        <v>65</v>
      </c>
    </row>
    <row r="9" spans="1:5" x14ac:dyDescent="0.4">
      <c r="D9" s="16" t="s">
        <v>492</v>
      </c>
      <c r="E9" s="17">
        <v>400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기준</vt:lpstr>
      <vt:lpstr>피벗테이블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홍의경</dc:creator>
  <cp:lastModifiedBy>유재나</cp:lastModifiedBy>
  <dcterms:created xsi:type="dcterms:W3CDTF">2013-09-04T05:35:49Z</dcterms:created>
  <dcterms:modified xsi:type="dcterms:W3CDTF">2024-12-02T06:39:27Z</dcterms:modified>
</cp:coreProperties>
</file>