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ena\Desktop\경영데이터분석기초\11주차\"/>
    </mc:Choice>
  </mc:AlternateContent>
  <xr:revisionPtr revIDLastSave="0" documentId="13_ncr:1_{B066107B-DDC3-4D6F-956F-D290FB5F433E}" xr6:coauthVersionLast="47" xr6:coauthVersionMax="47" xr10:uidLastSave="{00000000-0000-0000-0000-000000000000}"/>
  <bookViews>
    <workbookView xWindow="-108" yWindow="-108" windowWidth="23256" windowHeight="12576" activeTab="3" xr2:uid="{81FC33DE-1560-44B8-A0D1-82E6ADDB23B5}"/>
  </bookViews>
  <sheets>
    <sheet name="RECODE" sheetId="8" r:id="rId1"/>
    <sheet name="오즈비" sheetId="1" r:id="rId2"/>
    <sheet name="시그모이드함수(1)" sheetId="2" r:id="rId3"/>
    <sheet name="시그모이드함수(2)" sheetId="6" r:id="rId4"/>
    <sheet name="시그모이드함수(3)" sheetId="7" r:id="rId5"/>
    <sheet name="로지스틱회귀분석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7" l="1"/>
  <c r="E26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D16" i="7"/>
  <c r="E16" i="7" s="1"/>
  <c r="D15" i="7"/>
  <c r="E15" i="7" s="1"/>
  <c r="D14" i="7"/>
  <c r="E14" i="7" s="1"/>
  <c r="D13" i="7"/>
  <c r="E13" i="7" s="1"/>
  <c r="D12" i="7"/>
  <c r="E12" i="7" s="1"/>
  <c r="D11" i="7"/>
  <c r="E11" i="7" s="1"/>
  <c r="D10" i="7"/>
  <c r="E10" i="7" s="1"/>
  <c r="D9" i="7"/>
  <c r="E9" i="7" s="1"/>
  <c r="D8" i="7"/>
  <c r="E8" i="7" s="1"/>
  <c r="D7" i="7"/>
  <c r="E7" i="7" s="1"/>
  <c r="D6" i="7"/>
  <c r="E6" i="7" s="1"/>
  <c r="D5" i="7"/>
  <c r="E5" i="7" s="1"/>
  <c r="D4" i="7"/>
  <c r="E4" i="7" s="1"/>
  <c r="D3" i="7"/>
  <c r="E3" i="7" s="1"/>
  <c r="D2" i="7"/>
  <c r="E2" i="7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E6" i="6" s="1"/>
  <c r="D5" i="6"/>
  <c r="E5" i="6" s="1"/>
  <c r="D4" i="6"/>
  <c r="E4" i="6" s="1"/>
  <c r="D3" i="6"/>
  <c r="E3" i="6" s="1"/>
  <c r="D2" i="6"/>
  <c r="E2" i="6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<sst xmlns="http://schemas.openxmlformats.org/spreadsheetml/2006/main" count="218" uniqueCount="95">
  <si>
    <t>p</t>
    <phoneticPr fontId="2" type="noConversion"/>
  </si>
  <si>
    <t>1-p</t>
    <phoneticPr fontId="2" type="noConversion"/>
  </si>
  <si>
    <t>p/(1-p)</t>
    <phoneticPr fontId="2" type="noConversion"/>
  </si>
  <si>
    <t>In(p/(1-p))</t>
    <phoneticPr fontId="2" type="noConversion"/>
  </si>
  <si>
    <t>B0</t>
    <phoneticPr fontId="2" type="noConversion"/>
  </si>
  <si>
    <t>B1</t>
    <phoneticPr fontId="2" type="noConversion"/>
  </si>
  <si>
    <t>X</t>
    <phoneticPr fontId="2" type="noConversion"/>
  </si>
  <si>
    <t>-(B0+B1*X)</t>
    <phoneticPr fontId="2" type="noConversion"/>
  </si>
  <si>
    <t>-2.5</t>
    <phoneticPr fontId="2" type="noConversion"/>
  </si>
  <si>
    <t>방정식에 포함된 변수</t>
  </si>
  <si>
    <t/>
  </si>
  <si>
    <t>B</t>
  </si>
  <si>
    <t>S.E,</t>
  </si>
  <si>
    <t>Wals</t>
  </si>
  <si>
    <t>자유도</t>
  </si>
  <si>
    <t>유의확률</t>
  </si>
  <si>
    <t>Exp(B)</t>
  </si>
  <si>
    <t>duration</t>
  </si>
  <si>
    <t>상수항</t>
  </si>
  <si>
    <t>housingG(1)</t>
  </si>
  <si>
    <t>pdays</t>
  </si>
  <si>
    <t>loanG(1)</t>
  </si>
  <si>
    <t>maritalG</t>
  </si>
  <si>
    <t>maritalG(1)</t>
  </si>
  <si>
    <t>maritalG(2)</t>
  </si>
  <si>
    <t>a. 변수가 1: 단계에 진입했습니다 duration. duration.</t>
  </si>
  <si>
    <t>b. 변수가 2: 단계에 진입했습니다 housingG. housingG.</t>
  </si>
  <si>
    <t>c. 변수가 3: 단계에 진입했습니다 pdays. pdays.</t>
  </si>
  <si>
    <t>d. 변수가 4: 단계에 진입했습니다 loanG. loanG.</t>
  </si>
  <si>
    <t>e. 변수가 5: 단계에 진입했습니다 maritalG. maritalG.</t>
  </si>
  <si>
    <r>
      <t>1 단계</t>
    </r>
    <r>
      <rPr>
        <vertAlign val="superscript"/>
        <sz val="9"/>
        <color indexed="8"/>
        <rFont val="Gulim"/>
      </rPr>
      <t>a</t>
    </r>
  </si>
  <si>
    <r>
      <t>2 단계</t>
    </r>
    <r>
      <rPr>
        <vertAlign val="superscript"/>
        <sz val="9"/>
        <color indexed="8"/>
        <rFont val="Gulim"/>
      </rPr>
      <t>b</t>
    </r>
  </si>
  <si>
    <r>
      <t>3 단계</t>
    </r>
    <r>
      <rPr>
        <vertAlign val="superscript"/>
        <sz val="9"/>
        <color indexed="8"/>
        <rFont val="Gulim"/>
      </rPr>
      <t>c</t>
    </r>
  </si>
  <si>
    <r>
      <t>4 단계</t>
    </r>
    <r>
      <rPr>
        <vertAlign val="superscript"/>
        <sz val="9"/>
        <color indexed="8"/>
        <rFont val="Gulim"/>
      </rPr>
      <t>d</t>
    </r>
  </si>
  <si>
    <r>
      <t>5 단계</t>
    </r>
    <r>
      <rPr>
        <vertAlign val="superscript"/>
        <sz val="9"/>
        <color indexed="8"/>
        <rFont val="Gulim"/>
      </rPr>
      <t>e</t>
    </r>
  </si>
  <si>
    <t>오즈비가 1보다 크면 증가의 의미, 오즈비가 1보다 작으면 감소의 의미</t>
  </si>
  <si>
    <t>변수</t>
  </si>
  <si>
    <t>로그-우도 모형</t>
  </si>
  <si>
    <t>-2 로그 우도에서 변경</t>
  </si>
  <si>
    <t>변화량의 유의확률</t>
  </si>
  <si>
    <t>1 단계</t>
  </si>
  <si>
    <t>2 단계</t>
  </si>
  <si>
    <t>housingG</t>
  </si>
  <si>
    <t>3 단계</t>
  </si>
  <si>
    <t>4 단계</t>
  </si>
  <si>
    <t>loanG</t>
  </si>
  <si>
    <t>5 단계</t>
  </si>
  <si>
    <t>a. 조건부 모수 추정값 기준</t>
  </si>
  <si>
    <r>
      <t>항이 제거된 경우의 모형</t>
    </r>
    <r>
      <rPr>
        <b/>
        <vertAlign val="superscript"/>
        <sz val="9"/>
        <color indexed="8"/>
        <rFont val="Gulim"/>
      </rPr>
      <t>a</t>
    </r>
  </si>
  <si>
    <t>duration, housingG, pdays, loanG, maritalG 순으로 영향력이 있다.</t>
  </si>
  <si>
    <t>감시됨</t>
  </si>
  <si>
    <t>예측</t>
  </si>
  <si>
    <t>yG</t>
  </si>
  <si>
    <t>분류정확 %</t>
  </si>
  <si>
    <t>.00</t>
  </si>
  <si>
    <t>1.00</t>
  </si>
  <si>
    <t>전체 퍼센트</t>
  </si>
  <si>
    <t>a. 절단값은 .500입니다.</t>
  </si>
  <si>
    <r>
      <t>분류표</t>
    </r>
    <r>
      <rPr>
        <b/>
        <vertAlign val="superscript"/>
        <sz val="9"/>
        <color indexed="8"/>
        <rFont val="Gulim"/>
      </rPr>
      <t>a</t>
    </r>
  </si>
  <si>
    <t>B0가 (-)이면 중심부에서 오른쪽으로 벗어난다</t>
    <phoneticPr fontId="2" type="noConversion"/>
  </si>
  <si>
    <t>B0가 (0)이면 중심부에 위치한다</t>
    <phoneticPr fontId="2" type="noConversion"/>
  </si>
  <si>
    <t>0</t>
    <phoneticPr fontId="2" type="noConversion"/>
  </si>
  <si>
    <t>1</t>
    <phoneticPr fontId="2" type="noConversion"/>
  </si>
  <si>
    <t>10</t>
    <phoneticPr fontId="2" type="noConversion"/>
  </si>
  <si>
    <t>B1이 커지면 경사도가 증가한다.</t>
    <phoneticPr fontId="2" type="noConversion"/>
  </si>
  <si>
    <t>3.00</t>
  </si>
  <si>
    <t>2.00</t>
  </si>
  <si>
    <t>빈도</t>
  </si>
  <si>
    <t>합계</t>
  </si>
  <si>
    <t>퍼센트</t>
  </si>
  <si>
    <t>유효</t>
  </si>
  <si>
    <t>누적퍼센트</t>
  </si>
  <si>
    <t>유효 퍼센트</t>
  </si>
  <si>
    <t>single</t>
  </si>
  <si>
    <t>married</t>
  </si>
  <si>
    <t>divorced</t>
  </si>
  <si>
    <t>marital</t>
  </si>
  <si>
    <t>yes</t>
  </si>
  <si>
    <t>no</t>
  </si>
  <si>
    <t>housing</t>
  </si>
  <si>
    <t>loan</t>
  </si>
  <si>
    <t>빈도표</t>
  </si>
  <si>
    <t>y</t>
  </si>
  <si>
    <t>값이 클수록 classification에 영향을 준다고 할 수 있음</t>
    <phoneticPr fontId="2" type="noConversion"/>
  </si>
  <si>
    <t xml:space="preserve">y를 예측하는데 5단계가 실행되었는데, 예측력이 가장 높은 것은 5단계이다. 이때는 duration, pdays, marital, housinfg, loan 등 5개 독립변수가 사용된 것으로 나타났고, 예측력은 89.3%이다. </t>
    <phoneticPr fontId="2" type="noConversion"/>
  </si>
  <si>
    <t>2단계에서 duration, housing 2개의 변수만 사용하고도 예측력이 89.2%가 나왔다. 즉, duration, housing 2개 변수로도 y를 예측하는데 충분히 활용될 수 있다는 의미이다.</t>
    <phoneticPr fontId="2" type="noConversion"/>
  </si>
  <si>
    <t>age는 1~5단계에서 모두 선정되지 않아 y를 예측하는데 영향력이 없는 변수로 판정되었다.</t>
    <phoneticPr fontId="2" type="noConversion"/>
  </si>
  <si>
    <t>특히, duration은 1~5단계에서 모두 가장 먼저 선정된 변수로 나타나, age, duration, pdays, housing, loan, marital 중 y를 예측하는데 가장 큰 영향을 주는 변수로 판정되었다.</t>
    <phoneticPr fontId="2" type="noConversion"/>
  </si>
  <si>
    <t>duration이 1초 증가할 때마다 로짓이 0.004 증가한다는 의미, duration이 1초 증가할 때마다 구매가능성(Exp(B))이 1.004배 증가한다는 의미</t>
    <phoneticPr fontId="2" type="noConversion"/>
  </si>
  <si>
    <t>pdays가 1초 증가할 때마다 로짓이 0.004 증가한다는 의미, pdays가 1초 증가할 때마다 구매가능성(Exp(B))이 1.004배 증가한다는 의미</t>
    <phoneticPr fontId="2" type="noConversion"/>
  </si>
  <si>
    <t>loanG가 1초 증가할 때마다 로짓이 0.186 증가한다는 의미, loanG가 1초 증가할 때마다 구매가능성(Exp(B))이 2.415배 증가한다는 의미</t>
    <phoneticPr fontId="2" type="noConversion"/>
  </si>
  <si>
    <t>housingG가 1초 증가할 때마다 로짓이 0.976 증가한다는 의미, housingG가 1초 증가할 때마다 구매가능성(Exp(B))이 2.655배 증가한다는 의미</t>
    <phoneticPr fontId="2" type="noConversion"/>
  </si>
  <si>
    <t>maritalG(1)가 1초 증가할 때마다 로짓이 0.171 감소한다는 의미, maritalG(1)가 1초 증가할 때마다 구매가능성(Exp(B))이 0.913배 감소한다는 의미</t>
    <phoneticPr fontId="2" type="noConversion"/>
  </si>
  <si>
    <t>maritalG(2)가 1초 증가할 때마다 로짓이 0.159 감소한다는 의미, maritalG(2)가 1초 증가할 때마다 구매가능성(Exp(B))이 0.690배 감소한다는 의미</t>
    <phoneticPr fontId="2" type="noConversion"/>
  </si>
  <si>
    <t>회귀계수 B가 양수면 Exp(B)는 1보다 커지기 때문에, 구매(Y=1) 가능성이 높아진다는 의미, 회귀계수 B가 음수면 Exp(B)는 1보다 작아지기 때문에 구매 가능성이 낮아진다는 의미.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</si>
</sst>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);[Red]\(0.00\)"/>
    <numFmt numFmtId="177" formatCode="####.000"/>
    <numFmt numFmtId="178" formatCode="###0.000"/>
    <numFmt numFmtId="179" formatCode="###0"/>
    <numFmt numFmtId="180" formatCode="###0.0"/>
    <numFmt numFmtId="181" formatCode="0.000000000_);[Red]\(0.000000000\)"/>
  </numFmts>
  <fonts count="12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9"/>
      <color indexed="8"/>
      <name val="Gulim"/>
    </font>
    <font>
      <sz val="9"/>
      <color indexed="8"/>
      <name val="Gulim"/>
    </font>
    <font>
      <vertAlign val="superscript"/>
      <sz val="9"/>
      <color indexed="8"/>
      <name val="Gulim"/>
    </font>
    <font>
      <b/>
      <vertAlign val="superscript"/>
      <sz val="9"/>
      <color indexed="8"/>
      <name val="Gulim"/>
    </font>
    <font>
      <sz val="11"/>
      <color theme="1"/>
      <name val="맑은 고딕"/>
      <family val="2"/>
      <scheme val="minor"/>
    </font>
    <font>
      <sz val="9"/>
      <color rgb="FF000000"/>
      <name val="Gulim"/>
      <family val="2"/>
    </font>
    <font>
      <b/>
      <sz val="9"/>
      <color rgb="FF000000"/>
      <name val="Gulim"/>
      <family val="2"/>
    </font>
    <font>
      <b/>
      <sz val="14"/>
      <color rgb="FF000000"/>
      <name val="Gulim"/>
      <family val="2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</borders>
  <cellStyleXfs count="108">
    <xf numFmtId="0" fontId="0" fillId="0" borderId="0">
      <alignment vertical="center"/>
    </xf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</cellStyleXfs>
  <cellXfs count="131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5" fillId="0" borderId="3" xfId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5" fillId="0" borderId="5" xfId="1" applyFont="1" applyBorder="1" applyAlignment="1">
      <alignment horizontal="center" wrapText="1"/>
    </xf>
    <xf numFmtId="0" fontId="5" fillId="0" borderId="6" xfId="1" applyFont="1" applyBorder="1" applyAlignment="1">
      <alignment horizontal="left" vertical="top" wrapText="1"/>
    </xf>
    <xf numFmtId="0" fontId="5" fillId="0" borderId="7" xfId="1" applyFont="1" applyBorder="1" applyAlignment="1">
      <alignment horizontal="left" vertical="top" wrapText="1"/>
    </xf>
    <xf numFmtId="177" fontId="5" fillId="0" borderId="8" xfId="1" applyNumberFormat="1" applyFont="1" applyBorder="1" applyAlignment="1">
      <alignment horizontal="right" vertical="center"/>
    </xf>
    <xf numFmtId="177" fontId="5" fillId="0" borderId="9" xfId="1" applyNumberFormat="1" applyFont="1" applyBorder="1" applyAlignment="1">
      <alignment horizontal="right" vertical="center"/>
    </xf>
    <xf numFmtId="178" fontId="5" fillId="0" borderId="9" xfId="1" applyNumberFormat="1" applyFont="1" applyBorder="1" applyAlignment="1">
      <alignment horizontal="right" vertical="center"/>
    </xf>
    <xf numFmtId="179" fontId="5" fillId="0" borderId="9" xfId="1" applyNumberFormat="1" applyFont="1" applyBorder="1" applyAlignment="1">
      <alignment horizontal="right" vertical="center"/>
    </xf>
    <xf numFmtId="178" fontId="5" fillId="0" borderId="10" xfId="1" applyNumberFormat="1" applyFont="1" applyBorder="1" applyAlignment="1">
      <alignment horizontal="right" vertical="center"/>
    </xf>
    <xf numFmtId="0" fontId="5" fillId="0" borderId="12" xfId="1" applyFont="1" applyBorder="1" applyAlignment="1">
      <alignment horizontal="left" vertical="top" wrapText="1"/>
    </xf>
    <xf numFmtId="178" fontId="5" fillId="0" borderId="13" xfId="1" applyNumberFormat="1" applyFont="1" applyBorder="1" applyAlignment="1">
      <alignment horizontal="right" vertical="center"/>
    </xf>
    <xf numFmtId="177" fontId="5" fillId="0" borderId="14" xfId="1" applyNumberFormat="1" applyFont="1" applyBorder="1" applyAlignment="1">
      <alignment horizontal="right" vertical="center"/>
    </xf>
    <xf numFmtId="178" fontId="5" fillId="0" borderId="14" xfId="1" applyNumberFormat="1" applyFont="1" applyBorder="1" applyAlignment="1">
      <alignment horizontal="right" vertical="center"/>
    </xf>
    <xf numFmtId="179" fontId="5" fillId="0" borderId="14" xfId="1" applyNumberFormat="1" applyFont="1" applyBorder="1" applyAlignment="1">
      <alignment horizontal="right" vertical="center"/>
    </xf>
    <xf numFmtId="177" fontId="5" fillId="0" borderId="15" xfId="1" applyNumberFormat="1" applyFont="1" applyBorder="1" applyAlignment="1">
      <alignment horizontal="right" vertical="center"/>
    </xf>
    <xf numFmtId="177" fontId="5" fillId="0" borderId="13" xfId="1" applyNumberFormat="1" applyFont="1" applyBorder="1" applyAlignment="1">
      <alignment horizontal="right" vertical="center"/>
    </xf>
    <xf numFmtId="178" fontId="5" fillId="0" borderId="15" xfId="1" applyNumberFormat="1" applyFont="1" applyBorder="1" applyAlignment="1">
      <alignment horizontal="right" vertical="center"/>
    </xf>
    <xf numFmtId="0" fontId="5" fillId="0" borderId="13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left" vertical="center" wrapText="1"/>
    </xf>
    <xf numFmtId="0" fontId="5" fillId="0" borderId="15" xfId="1" applyFont="1" applyBorder="1" applyAlignment="1">
      <alignment horizontal="left" vertical="center" wrapText="1"/>
    </xf>
    <xf numFmtId="0" fontId="5" fillId="0" borderId="17" xfId="1" applyFont="1" applyBorder="1" applyAlignment="1">
      <alignment horizontal="left" vertical="top" wrapText="1"/>
    </xf>
    <xf numFmtId="178" fontId="5" fillId="0" borderId="18" xfId="1" applyNumberFormat="1" applyFont="1" applyBorder="1" applyAlignment="1">
      <alignment horizontal="right" vertical="center"/>
    </xf>
    <xf numFmtId="177" fontId="5" fillId="0" borderId="19" xfId="1" applyNumberFormat="1" applyFont="1" applyBorder="1" applyAlignment="1">
      <alignment horizontal="right" vertical="center"/>
    </xf>
    <xf numFmtId="178" fontId="5" fillId="0" borderId="19" xfId="1" applyNumberFormat="1" applyFont="1" applyBorder="1" applyAlignment="1">
      <alignment horizontal="right" vertical="center"/>
    </xf>
    <xf numFmtId="179" fontId="5" fillId="0" borderId="19" xfId="1" applyNumberFormat="1" applyFont="1" applyBorder="1" applyAlignment="1">
      <alignment horizontal="right" vertical="center"/>
    </xf>
    <xf numFmtId="177" fontId="5" fillId="0" borderId="20" xfId="1" applyNumberFormat="1" applyFont="1" applyBorder="1" applyAlignment="1">
      <alignment horizontal="right" vertical="center"/>
    </xf>
    <xf numFmtId="178" fontId="5" fillId="0" borderId="8" xfId="1" applyNumberFormat="1" applyFont="1" applyBorder="1" applyAlignment="1">
      <alignment horizontal="right" vertical="center"/>
    </xf>
    <xf numFmtId="177" fontId="5" fillId="0" borderId="10" xfId="1" applyNumberFormat="1" applyFont="1" applyBorder="1" applyAlignment="1">
      <alignment horizontal="right" vertical="center"/>
    </xf>
    <xf numFmtId="0" fontId="3" fillId="0" borderId="0" xfId="2"/>
    <xf numFmtId="0" fontId="5" fillId="0" borderId="29" xfId="2" applyFont="1" applyBorder="1" applyAlignment="1">
      <alignment horizontal="center"/>
    </xf>
    <xf numFmtId="0" fontId="5" fillId="0" borderId="30" xfId="2" applyFont="1" applyBorder="1" applyAlignment="1">
      <alignment horizontal="center"/>
    </xf>
    <xf numFmtId="0" fontId="5" fillId="0" borderId="7" xfId="2" applyFont="1" applyBorder="1" applyAlignment="1">
      <alignment horizontal="left" vertical="top"/>
    </xf>
    <xf numFmtId="179" fontId="5" fillId="0" borderId="8" xfId="2" applyNumberFormat="1" applyFont="1" applyBorder="1" applyAlignment="1">
      <alignment horizontal="right" vertical="center"/>
    </xf>
    <xf numFmtId="179" fontId="5" fillId="0" borderId="9" xfId="2" applyNumberFormat="1" applyFont="1" applyBorder="1" applyAlignment="1">
      <alignment horizontal="right" vertical="center"/>
    </xf>
    <xf numFmtId="180" fontId="5" fillId="0" borderId="10" xfId="2" applyNumberFormat="1" applyFont="1" applyBorder="1" applyAlignment="1">
      <alignment horizontal="right" vertical="center"/>
    </xf>
    <xf numFmtId="0" fontId="5" fillId="0" borderId="12" xfId="2" applyFont="1" applyBorder="1" applyAlignment="1">
      <alignment horizontal="left" vertical="top"/>
    </xf>
    <xf numFmtId="179" fontId="5" fillId="0" borderId="13" xfId="2" applyNumberFormat="1" applyFont="1" applyBorder="1" applyAlignment="1">
      <alignment horizontal="right" vertical="center"/>
    </xf>
    <xf numFmtId="179" fontId="5" fillId="0" borderId="14" xfId="2" applyNumberFormat="1" applyFont="1" applyBorder="1" applyAlignment="1">
      <alignment horizontal="right" vertical="center"/>
    </xf>
    <xf numFmtId="180" fontId="5" fillId="0" borderId="15" xfId="2" applyNumberFormat="1" applyFont="1" applyBorder="1" applyAlignment="1">
      <alignment horizontal="right" vertical="center"/>
    </xf>
    <xf numFmtId="0" fontId="5" fillId="0" borderId="13" xfId="2" applyFont="1" applyBorder="1" applyAlignment="1">
      <alignment horizontal="left" vertical="center" wrapText="1"/>
    </xf>
    <xf numFmtId="0" fontId="5" fillId="0" borderId="14" xfId="2" applyFont="1" applyBorder="1" applyAlignment="1">
      <alignment horizontal="left" vertical="center" wrapText="1"/>
    </xf>
    <xf numFmtId="0" fontId="5" fillId="0" borderId="18" xfId="2" applyFont="1" applyBorder="1" applyAlignment="1">
      <alignment horizontal="left" vertical="center" wrapText="1"/>
    </xf>
    <xf numFmtId="0" fontId="5" fillId="0" borderId="19" xfId="2" applyFont="1" applyBorder="1" applyAlignment="1">
      <alignment horizontal="left" vertical="center" wrapText="1"/>
    </xf>
    <xf numFmtId="180" fontId="5" fillId="0" borderId="20" xfId="2" applyNumberFormat="1" applyFont="1" applyBorder="1" applyAlignment="1">
      <alignment horizontal="right" vertical="center"/>
    </xf>
    <xf numFmtId="181" fontId="0" fillId="0" borderId="0" xfId="0" applyNumberFormat="1">
      <alignment vertical="center"/>
    </xf>
    <xf numFmtId="0" fontId="1" fillId="0" borderId="0" xfId="0" applyFont="1">
      <alignment vertical="center"/>
    </xf>
    <xf numFmtId="0" fontId="8" fillId="0" borderId="0" xfId="3"/>
    <xf numFmtId="0" fontId="9" fillId="0" borderId="40" xfId="14" applyFont="1" applyBorder="1" applyAlignment="1">
      <alignment horizontal="left" vertical="top" wrapText="1"/>
    </xf>
    <xf numFmtId="0" fontId="9" fillId="0" borderId="45" xfId="21" applyFont="1" applyBorder="1" applyAlignment="1">
      <alignment horizontal="left" vertical="top" wrapText="1"/>
    </xf>
    <xf numFmtId="0" fontId="9" fillId="0" borderId="47" xfId="24" applyFont="1" applyBorder="1" applyAlignment="1">
      <alignment horizontal="center" wrapText="1"/>
    </xf>
    <xf numFmtId="0" fontId="9" fillId="0" borderId="48" xfId="25" applyFont="1" applyBorder="1" applyAlignment="1">
      <alignment horizontal="center" wrapText="1"/>
    </xf>
    <xf numFmtId="0" fontId="9" fillId="0" borderId="49" xfId="26" applyFont="1" applyBorder="1" applyAlignment="1">
      <alignment horizontal="center" wrapText="1"/>
    </xf>
    <xf numFmtId="0" fontId="9" fillId="0" borderId="35" xfId="8" applyFont="1" applyBorder="1" applyAlignment="1">
      <alignment horizontal="left" vertical="top" wrapText="1"/>
    </xf>
    <xf numFmtId="180" fontId="9" fillId="0" borderId="37" xfId="46" applyNumberFormat="1" applyFont="1" applyBorder="1" applyAlignment="1">
      <alignment horizontal="right" vertical="center"/>
    </xf>
    <xf numFmtId="179" fontId="9" fillId="0" borderId="39" xfId="47" applyNumberFormat="1" applyFont="1" applyBorder="1" applyAlignment="1">
      <alignment horizontal="right" vertical="center"/>
    </xf>
    <xf numFmtId="0" fontId="9" fillId="0" borderId="40" xfId="48" applyFont="1" applyBorder="1" applyAlignment="1">
      <alignment horizontal="left" vertical="top"/>
    </xf>
    <xf numFmtId="180" fontId="9" fillId="0" borderId="42" xfId="49" applyNumberFormat="1" applyFont="1" applyBorder="1" applyAlignment="1">
      <alignment horizontal="right" vertical="center"/>
    </xf>
    <xf numFmtId="179" fontId="9" fillId="0" borderId="44" xfId="50" applyNumberFormat="1" applyFont="1" applyBorder="1" applyAlignment="1">
      <alignment horizontal="right" vertical="center"/>
    </xf>
    <xf numFmtId="0" fontId="9" fillId="0" borderId="45" xfId="51" applyFont="1" applyBorder="1" applyAlignment="1">
      <alignment horizontal="left" vertical="top"/>
    </xf>
    <xf numFmtId="0" fontId="11" fillId="0" borderId="0" xfId="77" applyFont="1"/>
    <xf numFmtId="0" fontId="9" fillId="0" borderId="32" xfId="85" applyFont="1" applyBorder="1" applyAlignment="1">
      <alignment horizontal="left" vertical="center" wrapText="1"/>
    </xf>
    <xf numFmtId="179" fontId="9" fillId="0" borderId="34" xfId="86" applyNumberFormat="1" applyFont="1" applyBorder="1" applyAlignment="1">
      <alignment horizontal="right" vertical="center"/>
    </xf>
    <xf numFmtId="180" fontId="9" fillId="0" borderId="33" xfId="99" applyNumberFormat="1" applyFont="1" applyBorder="1" applyAlignment="1">
      <alignment horizontal="right" vertical="center"/>
    </xf>
    <xf numFmtId="180" fontId="9" fillId="0" borderId="38" xfId="100" applyNumberFormat="1" applyFont="1" applyBorder="1" applyAlignment="1">
      <alignment horizontal="right" vertical="center"/>
    </xf>
    <xf numFmtId="180" fontId="9" fillId="0" borderId="43" xfId="101" applyNumberFormat="1" applyFont="1" applyBorder="1" applyAlignment="1">
      <alignment horizontal="right" vertical="center"/>
    </xf>
    <xf numFmtId="0" fontId="3" fillId="0" borderId="0" xfId="107"/>
    <xf numFmtId="0" fontId="5" fillId="0" borderId="3" xfId="107" applyFont="1" applyBorder="1" applyAlignment="1">
      <alignment horizontal="center" wrapText="1"/>
    </xf>
    <xf numFmtId="0" fontId="5" fillId="0" borderId="4" xfId="107" applyFont="1" applyBorder="1" applyAlignment="1">
      <alignment horizontal="center" wrapText="1"/>
    </xf>
    <xf numFmtId="0" fontId="5" fillId="0" borderId="5" xfId="107" applyFont="1" applyBorder="1" applyAlignment="1">
      <alignment horizontal="center" wrapText="1"/>
    </xf>
    <xf numFmtId="0" fontId="5" fillId="0" borderId="7" xfId="107" applyFont="1" applyBorder="1" applyAlignment="1">
      <alignment horizontal="left" vertical="top" wrapText="1"/>
    </xf>
    <xf numFmtId="179" fontId="5" fillId="0" borderId="8" xfId="107" applyNumberFormat="1" applyFont="1" applyBorder="1" applyAlignment="1">
      <alignment horizontal="right" vertical="center"/>
    </xf>
    <xf numFmtId="180" fontId="5" fillId="0" borderId="9" xfId="107" applyNumberFormat="1" applyFont="1" applyBorder="1" applyAlignment="1">
      <alignment horizontal="right" vertical="center"/>
    </xf>
    <xf numFmtId="180" fontId="5" fillId="0" borderId="10" xfId="107" applyNumberFormat="1" applyFont="1" applyBorder="1" applyAlignment="1">
      <alignment horizontal="right" vertical="center"/>
    </xf>
    <xf numFmtId="0" fontId="5" fillId="0" borderId="12" xfId="107" applyFont="1" applyBorder="1" applyAlignment="1">
      <alignment horizontal="left" vertical="top" wrapText="1"/>
    </xf>
    <xf numFmtId="179" fontId="5" fillId="0" borderId="13" xfId="107" applyNumberFormat="1" applyFont="1" applyBorder="1" applyAlignment="1">
      <alignment horizontal="right" vertical="center"/>
    </xf>
    <xf numFmtId="180" fontId="5" fillId="0" borderId="14" xfId="107" applyNumberFormat="1" applyFont="1" applyBorder="1" applyAlignment="1">
      <alignment horizontal="right" vertical="center"/>
    </xf>
    <xf numFmtId="180" fontId="5" fillId="0" borderId="15" xfId="107" applyNumberFormat="1" applyFont="1" applyBorder="1" applyAlignment="1">
      <alignment horizontal="right" vertical="center"/>
    </xf>
    <xf numFmtId="0" fontId="5" fillId="0" borderId="17" xfId="107" applyFont="1" applyBorder="1" applyAlignment="1">
      <alignment horizontal="left" vertical="top" wrapText="1"/>
    </xf>
    <xf numFmtId="179" fontId="5" fillId="0" borderId="18" xfId="107" applyNumberFormat="1" applyFont="1" applyBorder="1" applyAlignment="1">
      <alignment horizontal="right" vertical="center"/>
    </xf>
    <xf numFmtId="180" fontId="5" fillId="0" borderId="19" xfId="107" applyNumberFormat="1" applyFont="1" applyBorder="1" applyAlignment="1">
      <alignment horizontal="right" vertical="center"/>
    </xf>
    <xf numFmtId="0" fontId="5" fillId="0" borderId="20" xfId="107" applyFont="1" applyBorder="1" applyAlignment="1">
      <alignment horizontal="left" vertical="center" wrapText="1"/>
    </xf>
    <xf numFmtId="0" fontId="5" fillId="0" borderId="7" xfId="107" applyFont="1" applyBorder="1" applyAlignment="1">
      <alignment horizontal="left" vertical="top"/>
    </xf>
    <xf numFmtId="0" fontId="5" fillId="0" borderId="12" xfId="107" applyFont="1" applyBorder="1" applyAlignment="1">
      <alignment horizontal="left" vertical="top"/>
    </xf>
    <xf numFmtId="0" fontId="4" fillId="0" borderId="0" xfId="107" applyFont="1" applyAlignment="1">
      <alignment horizontal="center" vertical="center" wrapText="1"/>
    </xf>
    <xf numFmtId="0" fontId="5" fillId="0" borderId="1" xfId="107" applyFont="1" applyBorder="1" applyAlignment="1">
      <alignment horizontal="left" wrapText="1"/>
    </xf>
    <xf numFmtId="0" fontId="5" fillId="0" borderId="2" xfId="107" applyFont="1" applyBorder="1" applyAlignment="1">
      <alignment horizontal="left" wrapText="1"/>
    </xf>
    <xf numFmtId="0" fontId="5" fillId="0" borderId="6" xfId="107" applyFont="1" applyBorder="1" applyAlignment="1">
      <alignment horizontal="left" vertical="top" wrapText="1"/>
    </xf>
    <xf numFmtId="0" fontId="5" fillId="0" borderId="11" xfId="107" applyFont="1" applyBorder="1" applyAlignment="1">
      <alignment horizontal="left" vertical="top" wrapText="1"/>
    </xf>
    <xf numFmtId="0" fontId="5" fillId="0" borderId="16" xfId="107" applyFont="1" applyBorder="1" applyAlignment="1">
      <alignment horizontal="left" vertical="top" wrapText="1"/>
    </xf>
    <xf numFmtId="0" fontId="10" fillId="0" borderId="0" xfId="30" applyFont="1" applyAlignment="1">
      <alignment horizontal="center" vertical="center" wrapText="1"/>
    </xf>
    <xf numFmtId="0" fontId="9" fillId="0" borderId="51" xfId="29" applyFont="1" applyBorder="1" applyAlignment="1">
      <alignment horizontal="left" wrapText="1"/>
    </xf>
    <xf numFmtId="0" fontId="9" fillId="0" borderId="50" xfId="27" applyFont="1" applyBorder="1" applyAlignment="1">
      <alignment horizontal="left" wrapText="1"/>
    </xf>
    <xf numFmtId="0" fontId="9" fillId="0" borderId="46" xfId="23" applyFont="1" applyBorder="1" applyAlignment="1">
      <alignment horizontal="left" vertical="top" wrapText="1"/>
    </xf>
    <xf numFmtId="0" fontId="9" fillId="0" borderId="41" xfId="16" applyFont="1" applyBorder="1" applyAlignment="1">
      <alignment horizontal="left" vertical="top" wrapText="1"/>
    </xf>
    <xf numFmtId="0" fontId="9" fillId="0" borderId="36" xfId="10" applyFont="1" applyBorder="1" applyAlignment="1">
      <alignment horizontal="left" vertical="top" wrapText="1"/>
    </xf>
    <xf numFmtId="0" fontId="5" fillId="0" borderId="11" xfId="1" applyFont="1" applyBorder="1" applyAlignment="1">
      <alignment horizontal="left" vertical="top" wrapText="1"/>
    </xf>
    <xf numFmtId="0" fontId="5" fillId="0" borderId="16" xfId="1" applyFont="1" applyBorder="1" applyAlignment="1">
      <alignment horizontal="left" vertical="top" wrapText="1"/>
    </xf>
    <xf numFmtId="0" fontId="5" fillId="0" borderId="0" xfId="1" applyFont="1" applyAlignment="1">
      <alignment horizontal="left" vertical="top" wrapText="1"/>
    </xf>
    <xf numFmtId="0" fontId="4" fillId="0" borderId="0" xfId="1" applyFont="1" applyAlignment="1">
      <alignment horizontal="center" vertical="center" wrapText="1"/>
    </xf>
    <xf numFmtId="0" fontId="5" fillId="0" borderId="1" xfId="1" applyFont="1" applyBorder="1" applyAlignment="1">
      <alignment horizontal="left" wrapText="1"/>
    </xf>
    <xf numFmtId="0" fontId="5" fillId="0" borderId="2" xfId="1" applyFont="1" applyBorder="1" applyAlignment="1">
      <alignment horizontal="left" wrapText="1"/>
    </xf>
    <xf numFmtId="0" fontId="5" fillId="0" borderId="0" xfId="2" applyFont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5" fillId="0" borderId="11" xfId="2" applyFont="1" applyBorder="1" applyAlignment="1">
      <alignment horizontal="left" vertical="top" wrapText="1"/>
    </xf>
    <xf numFmtId="0" fontId="5" fillId="0" borderId="12" xfId="2" applyFont="1" applyBorder="1" applyAlignment="1">
      <alignment horizontal="left" vertical="top" wrapText="1"/>
    </xf>
    <xf numFmtId="0" fontId="5" fillId="0" borderId="16" xfId="2" applyFont="1" applyBorder="1" applyAlignment="1">
      <alignment horizontal="left" vertical="top" wrapText="1"/>
    </xf>
    <xf numFmtId="0" fontId="5" fillId="0" borderId="21" xfId="2" applyFont="1" applyBorder="1" applyAlignment="1">
      <alignment horizontal="left" vertical="top" wrapText="1"/>
    </xf>
    <xf numFmtId="0" fontId="5" fillId="0" borderId="17" xfId="2" applyFont="1" applyBorder="1" applyAlignment="1">
      <alignment horizontal="left" vertical="top" wrapText="1"/>
    </xf>
    <xf numFmtId="0" fontId="4" fillId="0" borderId="0" xfId="2" applyFont="1" applyAlignment="1">
      <alignment horizontal="center" vertical="center" wrapText="1"/>
    </xf>
    <xf numFmtId="0" fontId="5" fillId="0" borderId="6" xfId="2" applyFont="1" applyBorder="1" applyAlignment="1">
      <alignment horizontal="left" wrapText="1"/>
    </xf>
    <xf numFmtId="0" fontId="5" fillId="0" borderId="22" xfId="2" applyFont="1" applyBorder="1" applyAlignment="1">
      <alignment horizontal="left" wrapText="1"/>
    </xf>
    <xf numFmtId="0" fontId="5" fillId="0" borderId="7" xfId="2" applyFont="1" applyBorder="1" applyAlignment="1">
      <alignment horizontal="left" wrapText="1"/>
    </xf>
    <xf numFmtId="0" fontId="5" fillId="0" borderId="11" xfId="2" applyFont="1" applyBorder="1" applyAlignment="1">
      <alignment horizontal="left" wrapText="1"/>
    </xf>
    <xf numFmtId="0" fontId="5" fillId="0" borderId="0" xfId="2" applyFont="1" applyAlignment="1">
      <alignment horizontal="left" wrapText="1"/>
    </xf>
    <xf numFmtId="0" fontId="5" fillId="0" borderId="12" xfId="2" applyFont="1" applyBorder="1" applyAlignment="1">
      <alignment horizontal="left" wrapText="1"/>
    </xf>
    <xf numFmtId="0" fontId="5" fillId="0" borderId="16" xfId="2" applyFont="1" applyBorder="1" applyAlignment="1">
      <alignment horizontal="left" wrapText="1"/>
    </xf>
    <xf numFmtId="0" fontId="5" fillId="0" borderId="21" xfId="2" applyFont="1" applyBorder="1" applyAlignment="1">
      <alignment horizontal="left" wrapText="1"/>
    </xf>
    <xf numFmtId="0" fontId="5" fillId="0" borderId="17" xfId="2" applyFont="1" applyBorder="1" applyAlignment="1">
      <alignment horizontal="left" wrapText="1"/>
    </xf>
    <xf numFmtId="0" fontId="5" fillId="0" borderId="23" xfId="2" applyFont="1" applyBorder="1" applyAlignment="1">
      <alignment horizontal="center" wrapText="1"/>
    </xf>
    <xf numFmtId="0" fontId="5" fillId="0" borderId="24" xfId="2" applyFont="1" applyBorder="1" applyAlignment="1">
      <alignment horizontal="center" wrapText="1"/>
    </xf>
    <xf numFmtId="0" fontId="5" fillId="0" borderId="25" xfId="2" applyFont="1" applyBorder="1" applyAlignment="1">
      <alignment horizontal="center" wrapText="1"/>
    </xf>
    <xf numFmtId="0" fontId="5" fillId="0" borderId="26" xfId="2" applyFont="1" applyBorder="1" applyAlignment="1">
      <alignment horizontal="center" wrapText="1"/>
    </xf>
    <xf numFmtId="0" fontId="5" fillId="0" borderId="27" xfId="2" applyFont="1" applyBorder="1" applyAlignment="1">
      <alignment horizontal="center" wrapText="1"/>
    </xf>
    <xf numFmtId="0" fontId="5" fillId="0" borderId="28" xfId="2" applyFont="1" applyBorder="1" applyAlignment="1">
      <alignment horizontal="center" wrapText="1"/>
    </xf>
    <xf numFmtId="0" fontId="5" fillId="0" borderId="31" xfId="2" applyFont="1" applyBorder="1" applyAlignment="1">
      <alignment horizontal="center" wrapText="1"/>
    </xf>
    <xf numFmtId="0" fontId="5" fillId="0" borderId="6" xfId="2" applyFont="1" applyBorder="1" applyAlignment="1">
      <alignment horizontal="left" vertical="top" wrapText="1"/>
    </xf>
    <xf numFmtId="0" fontId="5" fillId="0" borderId="22" xfId="2" applyFont="1" applyBorder="1" applyAlignment="1">
      <alignment horizontal="left" vertical="top" wrapText="1"/>
    </xf>
  </cellXfs>
  <cellStyles count="108">
    <cellStyle name="style1731307444333" xfId="98" xr:uid="{BAAB4CB1-B49B-4A8A-AA43-896F36091F31}"/>
    <cellStyle name="style1731307444418" xfId="77" xr:uid="{AA3406CB-36F6-4F82-8FC7-48F37DBB926E}"/>
    <cellStyle name="style1731307444468" xfId="30" xr:uid="{1A46F4B9-C0E0-4C4F-8309-2A35B3455E00}"/>
    <cellStyle name="style1731307444521" xfId="23" xr:uid="{C785177E-ABC0-4EBB-BBA5-EBE86A5E445D}"/>
    <cellStyle name="style1731307444606" xfId="21" xr:uid="{AB8B18AE-4EF6-4959-BB24-A42D4F83550B}"/>
    <cellStyle name="style1731307444730" xfId="16" xr:uid="{7C7A413B-7FA3-4CB4-A8D8-67250C443331}"/>
    <cellStyle name="style1731307444822" xfId="14" xr:uid="{60221195-7C35-4736-9035-18A19341408F}"/>
    <cellStyle name="style1731307444909" xfId="10" xr:uid="{C6CFE985-D000-42E8-ABB2-26FCF5BAEE67}"/>
    <cellStyle name="style1731307444961" xfId="8" xr:uid="{65861597-2A3D-4F0B-A172-758F876EC9DD}"/>
    <cellStyle name="style1731307445022" xfId="97" xr:uid="{B49625E8-AD52-4DA5-B061-C22F2EF8029B}"/>
    <cellStyle name="style1731307445081" xfId="94" xr:uid="{E93C809B-7F6E-4CDE-856D-B866511DAD45}"/>
    <cellStyle name="style1731307445152" xfId="96" xr:uid="{DEDAAC6C-C563-4808-9F10-5193C805C435}"/>
    <cellStyle name="style1731307445214" xfId="95" xr:uid="{2EA19802-70B3-4DBE-AC0B-EEDCC41A1385}"/>
    <cellStyle name="style1731307445272" xfId="93" xr:uid="{53EF7B85-E2F3-4C85-B124-37940E81E870}"/>
    <cellStyle name="style1731307445340" xfId="4" xr:uid="{D403E86C-2722-42B4-9DFF-170EBC0F7CBE}"/>
    <cellStyle name="style1731307445399" xfId="29" xr:uid="{EA186A54-DCF9-4C60-9349-164045484463}"/>
    <cellStyle name="style1731307445516" xfId="27" xr:uid="{1AE9986D-18E4-4E55-A394-1D9E31F7B478}"/>
    <cellStyle name="style1731307445586" xfId="26" xr:uid="{11C6D23B-5D4D-4A21-AD42-704C58965959}"/>
    <cellStyle name="style1731307445638" xfId="24" xr:uid="{375A7170-7EB3-439F-ACC1-154830D5F475}"/>
    <cellStyle name="style1731307445701" xfId="50" xr:uid="{7ECF471F-3DA1-4C33-8046-8821037B423A}"/>
    <cellStyle name="style1731307445761" xfId="49" xr:uid="{C26358AB-A309-44C6-B81A-2ACCBDCB18A2}"/>
    <cellStyle name="style1731307445822" xfId="47" xr:uid="{32CE71CC-5C7E-4BC1-A143-8AA9AE42D52A}"/>
    <cellStyle name="style1731307445882" xfId="46" xr:uid="{36626ED7-15B2-474C-90C2-F9D0DDA03C18}"/>
    <cellStyle name="style1731307445939" xfId="86" xr:uid="{1F5C71FE-D4B3-4E2A-962F-096C3C8A76E9}"/>
    <cellStyle name="style1731307445991" xfId="43" xr:uid="{8461CF40-235B-4CA8-819A-BBE821BBD98E}"/>
    <cellStyle name="style1731307446047" xfId="15" xr:uid="{69574B12-91BB-4736-95E5-58F5284B59FE}"/>
    <cellStyle name="style1731307446142" xfId="76" xr:uid="{4787F2F4-1BC5-42C9-B3EE-546A382B7EA2}"/>
    <cellStyle name="style1731307446200" xfId="92" xr:uid="{0374FFB7-BD7A-40AB-BFFA-21CBCB43C4A6}"/>
    <cellStyle name="style1731307446298" xfId="75" xr:uid="{7D84739B-27EA-4FA3-8359-9DCFFE16FE01}"/>
    <cellStyle name="style1731307446383" xfId="71" xr:uid="{1E0027E8-F643-4BEF-9203-E950FC096B53}"/>
    <cellStyle name="style1731307446436" xfId="91" xr:uid="{992C82E6-8D48-4754-86FF-F2711B81DAAB}"/>
    <cellStyle name="style1731307446479" xfId="90" xr:uid="{06719E65-E86C-4E44-A870-1D0D0A96D432}"/>
    <cellStyle name="style1731307446532" xfId="69" xr:uid="{3FA62A0E-2F3C-4698-9C67-9A44DB6FC1B7}"/>
    <cellStyle name="style1731307446571" xfId="67" xr:uid="{638F86AB-FB69-486C-97A0-D953FF012FC0}"/>
    <cellStyle name="style1731307446604" xfId="57" xr:uid="{57DFDE83-53C1-442B-939D-F82D921B074E}"/>
    <cellStyle name="style1731307446649" xfId="55" xr:uid="{FF7902C2-B49A-4181-8A77-CBCADD63FB35}"/>
    <cellStyle name="style1731307446723" xfId="66" xr:uid="{C5D1E549-85FF-41CC-92C3-187D05F4BCB4}"/>
    <cellStyle name="style1731307446768" xfId="89" xr:uid="{021CC8AB-231B-4EA2-B1FE-51BCFA4C90C8}"/>
    <cellStyle name="style1731307446815" xfId="65" xr:uid="{7AFECFD7-F26A-40EC-A9B6-B07CD23A56C3}"/>
    <cellStyle name="style1731307446865" xfId="64" xr:uid="{2E1EEB07-ED42-4995-BE63-08764F373B27}"/>
    <cellStyle name="style1731307446940" xfId="88" xr:uid="{462E919A-3677-46A6-B3E8-346BF1F18F1D}"/>
    <cellStyle name="style1731307447010" xfId="52" xr:uid="{C3792215-2A77-4AC8-B5C1-447F6FDB077B}"/>
    <cellStyle name="style1731307447082" xfId="51" xr:uid="{FFA71C4F-6BB4-4ACD-A9AF-8E4BA4267210}"/>
    <cellStyle name="style1731307447129" xfId="48" xr:uid="{5829BC81-E5D7-4CFC-A43F-22519BD7DE11}"/>
    <cellStyle name="style1731307447185" xfId="87" xr:uid="{D6C26A7C-66CA-4908-A51F-5A2EBE7C9A22}"/>
    <cellStyle name="style1731307447234" xfId="33" xr:uid="{62D5ADF9-FE20-4FEB-B8B1-CE467B1DC500}"/>
    <cellStyle name="style1731307447276" xfId="40" xr:uid="{D3696CCB-2477-486B-ADE1-2158856885A4}"/>
    <cellStyle name="style1731307447366" xfId="32" xr:uid="{AC65BCD8-A32D-414E-BBF8-48C838F375F0}"/>
    <cellStyle name="style1731307447445" xfId="39" xr:uid="{E6A9CC4C-912D-41FC-B875-F104714D268E}"/>
    <cellStyle name="style1731307447483" xfId="36" xr:uid="{34EDFB04-D6A2-41B0-9CE1-2420DCB17980}"/>
    <cellStyle name="style1731307447527" xfId="31" xr:uid="{95159811-AD79-438D-B9A3-0D83995F95F4}"/>
    <cellStyle name="style1731307447590" xfId="85" xr:uid="{38222D0D-BCF8-4E33-AF66-6C0DE799D7E6}"/>
    <cellStyle name="style1731307447650" xfId="68" xr:uid="{6832D465-24D6-4C2B-9975-F91377D586E0}"/>
    <cellStyle name="style1731307447707" xfId="63" xr:uid="{242526D2-BE4A-4801-9E4E-84D80A2B03C8}"/>
    <cellStyle name="style1731307447760" xfId="62" xr:uid="{71248CBF-BD82-42E9-9327-290248EF87D4}"/>
    <cellStyle name="style1731307447809" xfId="61" xr:uid="{A199F073-F298-473E-BDF5-95021CF0BC02}"/>
    <cellStyle name="style1731307447850" xfId="56" xr:uid="{94D8878D-5EE1-494E-AD4C-65FB371BF14A}"/>
    <cellStyle name="style1731307447903" xfId="60" xr:uid="{D05AA430-0422-46BC-BB62-FD5365F92FC6}"/>
    <cellStyle name="style1731307447943" xfId="59" xr:uid="{78A2FE15-9E87-4BAC-9C5C-182EA1B6365F}"/>
    <cellStyle name="style1731307448015" xfId="58" xr:uid="{49EE3759-0560-4EB6-B727-4DBCC67A5A7F}"/>
    <cellStyle name="style1731307448060" xfId="54" xr:uid="{1D9B6A83-06EC-40E9-A008-DB57D9210B81}"/>
    <cellStyle name="style1731307448089" xfId="53" xr:uid="{8F85D459-8EB6-4520-B921-90DCE95FB6F9}"/>
    <cellStyle name="style1731307448127" xfId="22" xr:uid="{2DE385A8-ECFB-4E13-9D1A-085A1AE6D05B}"/>
    <cellStyle name="style1731307448166" xfId="9" xr:uid="{B1205680-F9D2-4648-9701-6A4080C575CE}"/>
    <cellStyle name="style1731307448205" xfId="19" xr:uid="{FCEFBB49-B434-47D2-B7A4-BD3BFE9AEA0B}"/>
    <cellStyle name="style1731307448239" xfId="12" xr:uid="{1AD336DB-996D-4B2C-A838-D58E9A0E9440}"/>
    <cellStyle name="style1731307448267" xfId="45" xr:uid="{FFE8EBD1-BF39-4957-B77E-A8C392CE0453}"/>
    <cellStyle name="style1731307448298" xfId="44" xr:uid="{147D52E1-DACC-4786-A7C6-9EF4D89FF9CE}"/>
    <cellStyle name="style1731307448341" xfId="25" xr:uid="{9896678A-F991-444F-A1CA-F4036212E839}"/>
    <cellStyle name="style1731307448391" xfId="84" xr:uid="{ED2ED5F2-F4EA-43E0-962A-AB1AF3CB584D}"/>
    <cellStyle name="style1731307448465" xfId="83" xr:uid="{A1BFF66B-5E6C-47EA-A83A-24AFB32CA600}"/>
    <cellStyle name="style1731307448497" xfId="82" xr:uid="{AF2463C7-18ED-4803-9ADB-4AF0CFAB9B6D}"/>
    <cellStyle name="style1731307448529" xfId="81" xr:uid="{30EBEB2D-435F-4D4C-AF06-971DEDF30432}"/>
    <cellStyle name="style1731307448557" xfId="79" xr:uid="{ECD68B43-7A4E-4E39-AA86-2131FDE9E907}"/>
    <cellStyle name="style1731307448603" xfId="80" xr:uid="{8E730550-3CAB-4117-A694-85BF9EFE845A}"/>
    <cellStyle name="style1731307448659" xfId="78" xr:uid="{29724ACD-02F4-402D-B167-BC205BEF7B9E}"/>
    <cellStyle name="style1731307448754" xfId="28" xr:uid="{C3B59EAA-CEB6-4532-AA19-01227CBB17E6}"/>
    <cellStyle name="style1731307448872" xfId="20" xr:uid="{ACBBBE55-2EC5-4D1B-8B97-907FCFA23189}"/>
    <cellStyle name="style1731307448913" xfId="18" xr:uid="{2154BFF8-617C-4529-9356-0E403A8D6639}"/>
    <cellStyle name="style1731307448944" xfId="13" xr:uid="{F7A94650-3B99-4356-8F51-4E5748CB4379}"/>
    <cellStyle name="style1731307448979" xfId="11" xr:uid="{F675854C-C277-476B-922B-EA13DD343DB1}"/>
    <cellStyle name="style1731307449019" xfId="7" xr:uid="{3D5D5A3B-88CB-4443-B19C-E69753962F44}"/>
    <cellStyle name="style1731307449061" xfId="6" xr:uid="{E586A3C3-E2C6-4E21-B5D0-494D2105DFC2}"/>
    <cellStyle name="style1731307449152" xfId="5" xr:uid="{E8F861E2-64FA-4DE7-9DC9-AB6FDEA79A9E}"/>
    <cellStyle name="style1731307449245" xfId="106" xr:uid="{7134559E-94DD-4A00-A548-98764225D981}"/>
    <cellStyle name="style1731307449279" xfId="105" xr:uid="{802379AB-9B94-4E0B-955D-0CF22D09F1A5}"/>
    <cellStyle name="style1731307449349" xfId="42" xr:uid="{2EF95D7C-074D-431A-8D14-F8EBA6D97107}"/>
    <cellStyle name="style1731307449389" xfId="41" xr:uid="{73F9D057-2E2E-45A3-9608-709B26762D3F}"/>
    <cellStyle name="style1731307449436" xfId="17" xr:uid="{ED1258B7-416E-433A-A515-E164424A7CB4}"/>
    <cellStyle name="style1731307449479" xfId="35" xr:uid="{0120163D-260E-4D0D-B325-308276A81CEB}"/>
    <cellStyle name="style1731307449537" xfId="38" xr:uid="{1A40335C-08AC-41DD-A342-577F2413F183}"/>
    <cellStyle name="style1731307449589" xfId="37" xr:uid="{F09A57E1-1FFC-4539-A9B1-2A69F6FAEC0E}"/>
    <cellStyle name="style1731307449643" xfId="34" xr:uid="{B55D2416-E6A8-465E-B65F-1408C85EDEB7}"/>
    <cellStyle name="style1731307449737" xfId="104" xr:uid="{0CF3A266-E6BF-4B55-B310-EC66217A9D2E}"/>
    <cellStyle name="style1731307449781" xfId="103" xr:uid="{045C7794-48FF-4E99-9E0C-FDB9A5B77D85}"/>
    <cellStyle name="style1731307449818" xfId="102" xr:uid="{70EAF681-3362-404E-9532-2C54B2F9265E}"/>
    <cellStyle name="style1731307449867" xfId="101" xr:uid="{5A2A8C39-3A33-47E5-9CE5-8311F8C8F245}"/>
    <cellStyle name="style1731307449896" xfId="100" xr:uid="{87B2E756-5416-4AA2-8649-A784B3346694}"/>
    <cellStyle name="style1731307449928" xfId="99" xr:uid="{943273A2-B7B6-4D1B-8AD7-AF8CA6666552}"/>
    <cellStyle name="style1731307450371" xfId="73" xr:uid="{32AC4DEF-D30B-4CF4-ABB5-243C4390C263}"/>
    <cellStyle name="style1731307450451" xfId="74" xr:uid="{FF3057BC-8155-4B77-999E-6347F72124F5}"/>
    <cellStyle name="style1731307450498" xfId="72" xr:uid="{2901A51C-A86A-4F97-96D5-59D4460DBACC}"/>
    <cellStyle name="style1731307450538" xfId="70" xr:uid="{792BF151-0AA5-45C9-AAFB-EFC50E9C05DE}"/>
    <cellStyle name="표준" xfId="0" builtinId="0"/>
    <cellStyle name="표준 2" xfId="3" xr:uid="{578FA578-0289-4B2A-BD77-B32F39EFD3DC}"/>
    <cellStyle name="표준_RECODE" xfId="107" xr:uid="{27FA79EB-8B68-40E8-B013-D652A503FBB1}"/>
    <cellStyle name="표준_Sheet3" xfId="1" xr:uid="{DF130CDE-E9CF-4AC1-8FA3-FAE37FA5976F}"/>
    <cellStyle name="표준_Sheet5" xfId="2" xr:uid="{D1202987-6894-439C-8213-735BC607D1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오즈</a:t>
            </a:r>
            <a:r>
              <a:rPr lang="ko-KR" altLang="en-US" baseline="0"/>
              <a:t> </a:t>
            </a:r>
            <a:r>
              <a:rPr lang="en-US" altLang="ko-KR" baseline="0"/>
              <a:t>- </a:t>
            </a:r>
            <a:r>
              <a:rPr lang="en-US" altLang="ko-KR"/>
              <a:t>p/(1-p)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오즈비!$C$1</c:f>
              <c:strCache>
                <c:ptCount val="1"/>
                <c:pt idx="0">
                  <c:v>p/(1-p)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오즈비!$A$2:$A$20</c:f>
              <c:numCache>
                <c:formatCode>0.00_);[Red]\(0.00\)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오즈비!$C$2:$C$20</c:f>
              <c:numCache>
                <c:formatCode>0.00_);[Red]\(0.00\)</c:formatCode>
                <c:ptCount val="19"/>
                <c:pt idx="0">
                  <c:v>5.2631578947368425E-2</c:v>
                </c:pt>
                <c:pt idx="1">
                  <c:v>0.11111111111111112</c:v>
                </c:pt>
                <c:pt idx="2">
                  <c:v>0.17647058823529413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0.4285714285714286</c:v>
                </c:pt>
                <c:pt idx="6">
                  <c:v>0.53846153846153844</c:v>
                </c:pt>
                <c:pt idx="7">
                  <c:v>0.66666666666666674</c:v>
                </c:pt>
                <c:pt idx="8">
                  <c:v>0.81818181818181668</c:v>
                </c:pt>
                <c:pt idx="9">
                  <c:v>0.999999999999998</c:v>
                </c:pt>
                <c:pt idx="10">
                  <c:v>1.2222222222222197</c:v>
                </c:pt>
                <c:pt idx="11">
                  <c:v>1.499999999999996</c:v>
                </c:pt>
                <c:pt idx="12">
                  <c:v>1.8571428571428521</c:v>
                </c:pt>
                <c:pt idx="13">
                  <c:v>2.3333333333333255</c:v>
                </c:pt>
                <c:pt idx="14">
                  <c:v>2.999999999999988</c:v>
                </c:pt>
                <c:pt idx="15">
                  <c:v>3.99999999999998</c:v>
                </c:pt>
                <c:pt idx="16">
                  <c:v>5.6666666666666288</c:v>
                </c:pt>
                <c:pt idx="17">
                  <c:v>8.9999999999999094</c:v>
                </c:pt>
                <c:pt idx="18">
                  <c:v>18.999999999999659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E-4963-9DE9-36F5D7671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391263"/>
        <c:axId val="1706388383"/>
      </c:scatterChart>
      <c:valAx>
        <c:axId val="170639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6388383"/>
        <c:crosses val="autoZero"/>
        <c:crossBetween val="midCat"/>
      </c:valAx>
      <c:valAx>
        <c:axId val="17063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639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오즈비!$D$1</c:f>
              <c:strCache>
                <c:ptCount val="1"/>
                <c:pt idx="0">
                  <c:v>In(p/(1-p))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오즈비!$A$2:$A$20</c:f>
              <c:numCache>
                <c:formatCode>0.00_);[Red]\(0.00\)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오즈비!$D$2:$D$20</c:f>
              <c:numCache>
                <c:formatCode>@</c:formatCode>
                <c:ptCount val="19"/>
                <c:pt idx="0">
                  <c:v>-2.9444389791664403</c:v>
                </c:pt>
                <c:pt idx="1">
                  <c:v>-2.1972245773362191</c:v>
                </c:pt>
                <c:pt idx="2">
                  <c:v>-1.7346010553881064</c:v>
                </c:pt>
                <c:pt idx="3">
                  <c:v>-1.3862943611198906</c:v>
                </c:pt>
                <c:pt idx="4">
                  <c:v>-1.0986122886681098</c:v>
                </c:pt>
                <c:pt idx="5">
                  <c:v>-0.84729786038720356</c:v>
                </c:pt>
                <c:pt idx="6">
                  <c:v>-0.61903920840622351</c:v>
                </c:pt>
                <c:pt idx="7">
                  <c:v>-0.40546510810816427</c:v>
                </c:pt>
                <c:pt idx="8">
                  <c:v>-0.20067069546215299</c:v>
                </c:pt>
                <c:pt idx="9">
                  <c:v>-1.9984014443252837E-15</c:v>
                </c:pt>
                <c:pt idx="10">
                  <c:v>0.20067069546214905</c:v>
                </c:pt>
                <c:pt idx="11">
                  <c:v>0.40546510810816172</c:v>
                </c:pt>
                <c:pt idx="12">
                  <c:v>0.61903920840622073</c:v>
                </c:pt>
                <c:pt idx="13">
                  <c:v>0.84729786038720023</c:v>
                </c:pt>
                <c:pt idx="14">
                  <c:v>1.0986122886681058</c:v>
                </c:pt>
                <c:pt idx="15">
                  <c:v>1.3862943611198857</c:v>
                </c:pt>
                <c:pt idx="16">
                  <c:v>1.7346010553880997</c:v>
                </c:pt>
                <c:pt idx="17">
                  <c:v>2.1972245773362094</c:v>
                </c:pt>
                <c:pt idx="18">
                  <c:v>2.9444389791664225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1-446C-8478-12A2D4EE1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379263"/>
        <c:axId val="1706384063"/>
      </c:scatterChart>
      <c:valAx>
        <c:axId val="17063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6384063"/>
        <c:crosses val="autoZero"/>
        <c:crossBetween val="midCat"/>
      </c:valAx>
      <c:valAx>
        <c:axId val="170638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63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'시그모이드함수(1)'!$A$2:$A$26</c:f>
              <c:numCache>
                <c:formatCode>General</c:formatCode>
                <c:ptCount val="25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  <c:pt idx="23">
                  <c:v>5.5</c:v>
                </c:pt>
                <c:pt idx="24">
                  <c:v>6</c:v>
                </c:pt>
              </c:numCache>
            </c:numRef>
          </c:xVal>
          <c:yVal>
            <c:numRef>
              <c:f>'시그모이드함수(1)'!$E$2:$E$26</c:f>
              <c:numCache>
                <c:formatCode>0.000000000_);[Red]\(0.000000000\)</c:formatCode>
                <c:ptCount val="25"/>
                <c:pt idx="0">
                  <c:v>5.0434740820145165E-7</c:v>
                </c:pt>
                <c:pt idx="1">
                  <c:v>1.3709572068578448E-6</c:v>
                </c:pt>
                <c:pt idx="2">
                  <c:v>3.7266392841865609E-6</c:v>
                </c:pt>
                <c:pt idx="3">
                  <c:v>1.0129990980873921E-5</c:v>
                </c:pt>
                <c:pt idx="4">
                  <c:v>2.7535691114583473E-5</c:v>
                </c:pt>
                <c:pt idx="5">
                  <c:v>7.4846227510611229E-5</c:v>
                </c:pt>
                <c:pt idx="6">
                  <c:v>2.0342697805520653E-4</c:v>
                </c:pt>
                <c:pt idx="7">
                  <c:v>5.5277863692359955E-4</c:v>
                </c:pt>
                <c:pt idx="8">
                  <c:v>1.5011822567369917E-3</c:v>
                </c:pt>
                <c:pt idx="9">
                  <c:v>4.0701377158961277E-3</c:v>
                </c:pt>
                <c:pt idx="10">
                  <c:v>1.098694263059318E-2</c:v>
                </c:pt>
                <c:pt idx="11">
                  <c:v>2.9312230751356319E-2</c:v>
                </c:pt>
                <c:pt idx="12">
                  <c:v>7.5858180021243546E-2</c:v>
                </c:pt>
                <c:pt idx="13">
                  <c:v>0.18242552380635635</c:v>
                </c:pt>
                <c:pt idx="14">
                  <c:v>0.37754066879814541</c:v>
                </c:pt>
                <c:pt idx="15">
                  <c:v>0.62245933120185459</c:v>
                </c:pt>
                <c:pt idx="16">
                  <c:v>0.81757447619364365</c:v>
                </c:pt>
                <c:pt idx="17">
                  <c:v>0.92414181997875655</c:v>
                </c:pt>
                <c:pt idx="18">
                  <c:v>0.97068776924864364</c:v>
                </c:pt>
                <c:pt idx="19">
                  <c:v>0.98901305736940681</c:v>
                </c:pt>
                <c:pt idx="20">
                  <c:v>0.99592986228410396</c:v>
                </c:pt>
                <c:pt idx="21">
                  <c:v>0.99849881774326299</c:v>
                </c:pt>
                <c:pt idx="22">
                  <c:v>0.9994472213630764</c:v>
                </c:pt>
                <c:pt idx="23">
                  <c:v>0.9997965730219448</c:v>
                </c:pt>
                <c:pt idx="24">
                  <c:v>0.99992515377248947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45-4DE3-82FE-E4DCA7172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419119"/>
        <c:axId val="1697414319"/>
      </c:scatterChart>
      <c:valAx>
        <c:axId val="169741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7414319"/>
        <c:crosses val="autoZero"/>
        <c:crossBetween val="midCat"/>
      </c:valAx>
      <c:valAx>
        <c:axId val="16974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_);[Red]\(0.000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741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'시그모이드함수(2)'!$A$2:$A$26</c:f>
              <c:numCache>
                <c:formatCode>General</c:formatCode>
                <c:ptCount val="25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  <c:pt idx="23">
                  <c:v>5.5</c:v>
                </c:pt>
                <c:pt idx="24">
                  <c:v>6</c:v>
                </c:pt>
              </c:numCache>
            </c:numRef>
          </c:xVal>
          <c:yVal>
            <c:numRef>
              <c:f>'시그모이드함수(2)'!$E$2:$E$26</c:f>
              <c:numCache>
                <c:formatCode>0.000000000_);[Red]\(0.000000000\)</c:formatCode>
                <c:ptCount val="25"/>
                <c:pt idx="0">
                  <c:v>2.4726231566347743E-3</c:v>
                </c:pt>
                <c:pt idx="1">
                  <c:v>4.0701377158961277E-3</c:v>
                </c:pt>
                <c:pt idx="2">
                  <c:v>6.6928509242848554E-3</c:v>
                </c:pt>
                <c:pt idx="3">
                  <c:v>1.098694263059318E-2</c:v>
                </c:pt>
                <c:pt idx="4">
                  <c:v>1.7986209962091559E-2</c:v>
                </c:pt>
                <c:pt idx="5">
                  <c:v>2.9312230751356319E-2</c:v>
                </c:pt>
                <c:pt idx="6">
                  <c:v>4.7425873177566781E-2</c:v>
                </c:pt>
                <c:pt idx="7">
                  <c:v>7.5858180021243546E-2</c:v>
                </c:pt>
                <c:pt idx="8">
                  <c:v>0.11920292202211755</c:v>
                </c:pt>
                <c:pt idx="9">
                  <c:v>0.18242552380635635</c:v>
                </c:pt>
                <c:pt idx="10">
                  <c:v>0.2689414213699951</c:v>
                </c:pt>
                <c:pt idx="11">
                  <c:v>0.37754066879814541</c:v>
                </c:pt>
                <c:pt idx="12">
                  <c:v>0.5</c:v>
                </c:pt>
                <c:pt idx="13">
                  <c:v>0.62245933120185459</c:v>
                </c:pt>
                <c:pt idx="14">
                  <c:v>0.7310585786300049</c:v>
                </c:pt>
                <c:pt idx="15">
                  <c:v>0.81757447619364365</c:v>
                </c:pt>
                <c:pt idx="16">
                  <c:v>0.88079707797788231</c:v>
                </c:pt>
                <c:pt idx="17">
                  <c:v>0.92414181997875655</c:v>
                </c:pt>
                <c:pt idx="18">
                  <c:v>0.95257412682243336</c:v>
                </c:pt>
                <c:pt idx="19">
                  <c:v>0.97068776924864364</c:v>
                </c:pt>
                <c:pt idx="20">
                  <c:v>0.98201379003790845</c:v>
                </c:pt>
                <c:pt idx="21">
                  <c:v>0.98901305736940681</c:v>
                </c:pt>
                <c:pt idx="22">
                  <c:v>0.99330714907571527</c:v>
                </c:pt>
                <c:pt idx="23">
                  <c:v>0.99592986228410396</c:v>
                </c:pt>
                <c:pt idx="24">
                  <c:v>0.99752737684336534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FD-456D-A882-963840C5F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419119"/>
        <c:axId val="1697414319"/>
      </c:scatterChart>
      <c:valAx>
        <c:axId val="169741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7414319"/>
        <c:crosses val="autoZero"/>
        <c:crossBetween val="midCat"/>
      </c:valAx>
      <c:valAx>
        <c:axId val="16974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_);[Red]\(0.000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741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'시그모이드함수(3)'!$A$2:$A$26</c:f>
              <c:numCache>
                <c:formatCode>General</c:formatCode>
                <c:ptCount val="25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  <c:pt idx="23">
                  <c:v>5.5</c:v>
                </c:pt>
                <c:pt idx="24">
                  <c:v>6</c:v>
                </c:pt>
              </c:numCache>
            </c:numRef>
          </c:xVal>
          <c:yVal>
            <c:numRef>
              <c:f>'시그모이드함수(3)'!$E$2:$E$26</c:f>
              <c:numCache>
                <c:formatCode>0.000000000_);[Red]\(0.000000000\)</c:formatCode>
                <c:ptCount val="25"/>
                <c:pt idx="0">
                  <c:v>8.75651076269652E-27</c:v>
                </c:pt>
                <c:pt idx="1">
                  <c:v>1.2995814250075029E-24</c:v>
                </c:pt>
                <c:pt idx="2">
                  <c:v>1.9287498479639181E-22</c:v>
                </c:pt>
                <c:pt idx="3">
                  <c:v>2.8625185805493937E-20</c:v>
                </c:pt>
                <c:pt idx="4">
                  <c:v>4.2483542552915889E-18</c:v>
                </c:pt>
                <c:pt idx="5">
                  <c:v>6.3051167601469853E-16</c:v>
                </c:pt>
                <c:pt idx="6">
                  <c:v>9.3576229688392989E-14</c:v>
                </c:pt>
                <c:pt idx="7">
                  <c:v>1.3887943864771144E-11</c:v>
                </c:pt>
                <c:pt idx="8">
                  <c:v>2.0611536181902037E-9</c:v>
                </c:pt>
                <c:pt idx="9">
                  <c:v>3.0590222692562472E-7</c:v>
                </c:pt>
                <c:pt idx="10">
                  <c:v>4.5397868702434395E-5</c:v>
                </c:pt>
                <c:pt idx="11">
                  <c:v>6.6928509242848554E-3</c:v>
                </c:pt>
                <c:pt idx="12">
                  <c:v>0.5</c:v>
                </c:pt>
                <c:pt idx="13">
                  <c:v>0.99330714907571527</c:v>
                </c:pt>
                <c:pt idx="14">
                  <c:v>0.99995460213129761</c:v>
                </c:pt>
                <c:pt idx="15">
                  <c:v>0.99999969409777301</c:v>
                </c:pt>
                <c:pt idx="16">
                  <c:v>0.99999999793884631</c:v>
                </c:pt>
                <c:pt idx="17">
                  <c:v>0.999999999986112</c:v>
                </c:pt>
                <c:pt idx="18">
                  <c:v>0.99999999999990652</c:v>
                </c:pt>
                <c:pt idx="19">
                  <c:v>0.99999999999999933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B8-4D51-85CD-4211B6CDD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419119"/>
        <c:axId val="1697414319"/>
      </c:scatterChart>
      <c:valAx>
        <c:axId val="169741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7414319"/>
        <c:crosses val="autoZero"/>
        <c:crossBetween val="midCat"/>
      </c:valAx>
      <c:valAx>
        <c:axId val="16974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_);[Red]\(0.000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741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0</xdr:row>
      <xdr:rowOff>45720</xdr:rowOff>
    </xdr:from>
    <xdr:to>
      <xdr:col>11</xdr:col>
      <xdr:colOff>552450</xdr:colOff>
      <xdr:row>12</xdr:row>
      <xdr:rowOff>137160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92F02C6-E409-1A14-9D65-51DF1319D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</xdr:colOff>
      <xdr:row>0</xdr:row>
      <xdr:rowOff>68580</xdr:rowOff>
    </xdr:from>
    <xdr:to>
      <xdr:col>18</xdr:col>
      <xdr:colOff>590550</xdr:colOff>
      <xdr:row>12</xdr:row>
      <xdr:rowOff>160020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C53B630-CD64-69AD-D7A3-1B185D873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44335</xdr:colOff>
      <xdr:row>0</xdr:row>
      <xdr:rowOff>207818</xdr:rowOff>
    </xdr:from>
    <xdr:to>
      <xdr:col>14</xdr:col>
      <xdr:colOff>646315</xdr:colOff>
      <xdr:row>25</xdr:row>
      <xdr:rowOff>43642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AB19FC7-38E6-F91C-DDA5-71D00275A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44335</xdr:colOff>
      <xdr:row>0</xdr:row>
      <xdr:rowOff>207818</xdr:rowOff>
    </xdr:from>
    <xdr:to>
      <xdr:col>14</xdr:col>
      <xdr:colOff>646315</xdr:colOff>
      <xdr:row>25</xdr:row>
      <xdr:rowOff>43642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7482B22-4DE1-4AFC-B36C-B4107F1A2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44335</xdr:colOff>
      <xdr:row>0</xdr:row>
      <xdr:rowOff>207818</xdr:rowOff>
    </xdr:from>
    <xdr:to>
      <xdr:col>14</xdr:col>
      <xdr:colOff>646315</xdr:colOff>
      <xdr:row>25</xdr:row>
      <xdr:rowOff>43642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E57C32C-315C-4D5D-9DB6-47909AA0F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C39D-6358-466C-A1B6-5899357D6C16}">
  <dimension ref="A1:G52"/>
  <sheetViews>
    <sheetView topLeftCell="A16" workbookViewId="0">
      <selection activeCell="I43" sqref="I43"/>
    </sheetView>
  </sheetViews>
  <sheetFormatPr defaultRowHeight="17.399999999999999"/>
  <cols>
    <col min="1" max="1" width="19.09765625" style="50" customWidth="1"/>
    <col min="2" max="2" width="21.296875" style="50" customWidth="1"/>
    <col min="3" max="3" width="30.59765625" style="50" customWidth="1"/>
    <col min="4" max="4" width="13.59765625" style="50" customWidth="1"/>
    <col min="5" max="5" width="11.5" style="50" customWidth="1"/>
    <col min="6" max="6" width="13.59765625" style="50" customWidth="1"/>
    <col min="7" max="8" width="9.3984375" style="50" customWidth="1"/>
    <col min="9" max="16384" width="8.796875" style="50"/>
  </cols>
  <sheetData>
    <row r="1" spans="1:6" ht="19.2">
      <c r="A1" s="63" t="s">
        <v>81</v>
      </c>
    </row>
    <row r="3" spans="1:6" ht="19.05" customHeight="1" thickBot="1">
      <c r="A3" s="93" t="s">
        <v>80</v>
      </c>
      <c r="B3" s="93"/>
      <c r="C3" s="93"/>
      <c r="D3" s="93"/>
      <c r="E3" s="93"/>
      <c r="F3" s="93"/>
    </row>
    <row r="4" spans="1:6" ht="16.05" customHeight="1" thickTop="1" thickBot="1">
      <c r="A4" s="94"/>
      <c r="B4" s="95"/>
      <c r="C4" s="55" t="s">
        <v>67</v>
      </c>
      <c r="D4" s="54" t="s">
        <v>69</v>
      </c>
      <c r="E4" s="54" t="s">
        <v>72</v>
      </c>
      <c r="F4" s="53" t="s">
        <v>71</v>
      </c>
    </row>
    <row r="5" spans="1:6" ht="16.05" customHeight="1" thickTop="1">
      <c r="A5" s="96" t="s">
        <v>70</v>
      </c>
      <c r="B5" s="52" t="s">
        <v>78</v>
      </c>
      <c r="C5" s="61">
        <v>3830</v>
      </c>
      <c r="D5" s="68">
        <v>84.715770847157714</v>
      </c>
      <c r="E5" s="68">
        <v>84.715770847157714</v>
      </c>
      <c r="F5" s="60">
        <v>84.715770847157714</v>
      </c>
    </row>
    <row r="6" spans="1:6" ht="16.05" customHeight="1">
      <c r="A6" s="97"/>
      <c r="B6" s="51" t="s">
        <v>77</v>
      </c>
      <c r="C6" s="58">
        <v>691</v>
      </c>
      <c r="D6" s="67">
        <v>15.284229152842292</v>
      </c>
      <c r="E6" s="67">
        <v>15.284229152842292</v>
      </c>
      <c r="F6" s="57">
        <v>100</v>
      </c>
    </row>
    <row r="7" spans="1:6" ht="16.05" customHeight="1" thickBot="1">
      <c r="A7" s="98"/>
      <c r="B7" s="56" t="s">
        <v>68</v>
      </c>
      <c r="C7" s="65">
        <v>4521</v>
      </c>
      <c r="D7" s="66">
        <v>100</v>
      </c>
      <c r="E7" s="66">
        <v>100</v>
      </c>
      <c r="F7" s="64"/>
    </row>
    <row r="9" spans="1:6" ht="19.05" customHeight="1" thickBot="1">
      <c r="A9" s="93" t="s">
        <v>45</v>
      </c>
      <c r="B9" s="93"/>
      <c r="C9" s="93"/>
      <c r="D9" s="93"/>
      <c r="E9" s="93"/>
      <c r="F9" s="93"/>
    </row>
    <row r="10" spans="1:6" ht="16.05" customHeight="1" thickTop="1" thickBot="1">
      <c r="A10" s="94"/>
      <c r="B10" s="95"/>
      <c r="C10" s="55" t="s">
        <v>67</v>
      </c>
      <c r="D10" s="54" t="s">
        <v>69</v>
      </c>
      <c r="E10" s="54" t="s">
        <v>72</v>
      </c>
      <c r="F10" s="53" t="s">
        <v>71</v>
      </c>
    </row>
    <row r="11" spans="1:6" ht="16.05" customHeight="1" thickTop="1">
      <c r="A11" s="96" t="s">
        <v>70</v>
      </c>
      <c r="B11" s="62" t="s">
        <v>54</v>
      </c>
      <c r="C11" s="61">
        <v>3830</v>
      </c>
      <c r="D11" s="68">
        <v>84.715770847157714</v>
      </c>
      <c r="E11" s="68">
        <v>84.715770847157714</v>
      </c>
      <c r="F11" s="60">
        <v>84.715770847157714</v>
      </c>
    </row>
    <row r="12" spans="1:6" ht="16.05" customHeight="1">
      <c r="A12" s="97"/>
      <c r="B12" s="59" t="s">
        <v>55</v>
      </c>
      <c r="C12" s="58">
        <v>691</v>
      </c>
      <c r="D12" s="67">
        <v>15.284229152842292</v>
      </c>
      <c r="E12" s="67">
        <v>15.284229152842292</v>
      </c>
      <c r="F12" s="57">
        <v>100</v>
      </c>
    </row>
    <row r="13" spans="1:6" ht="16.05" customHeight="1" thickBot="1">
      <c r="A13" s="98"/>
      <c r="B13" s="56" t="s">
        <v>68</v>
      </c>
      <c r="C13" s="65">
        <v>4521</v>
      </c>
      <c r="D13" s="66">
        <v>100</v>
      </c>
      <c r="E13" s="66">
        <v>100</v>
      </c>
      <c r="F13" s="64"/>
    </row>
    <row r="15" spans="1:6" ht="19.05" customHeight="1" thickBot="1">
      <c r="A15" s="93" t="s">
        <v>79</v>
      </c>
      <c r="B15" s="93"/>
      <c r="C15" s="93"/>
      <c r="D15" s="93"/>
      <c r="E15" s="93"/>
      <c r="F15" s="93"/>
    </row>
    <row r="16" spans="1:6" ht="16.05" customHeight="1" thickTop="1" thickBot="1">
      <c r="A16" s="94"/>
      <c r="B16" s="95"/>
      <c r="C16" s="55" t="s">
        <v>67</v>
      </c>
      <c r="D16" s="54" t="s">
        <v>69</v>
      </c>
      <c r="E16" s="54" t="s">
        <v>72</v>
      </c>
      <c r="F16" s="53" t="s">
        <v>71</v>
      </c>
    </row>
    <row r="17" spans="1:6" ht="16.05" customHeight="1" thickTop="1">
      <c r="A17" s="96" t="s">
        <v>70</v>
      </c>
      <c r="B17" s="52" t="s">
        <v>78</v>
      </c>
      <c r="C17" s="61">
        <v>1962</v>
      </c>
      <c r="D17" s="68">
        <v>43.397478433974783</v>
      </c>
      <c r="E17" s="68">
        <v>43.397478433974783</v>
      </c>
      <c r="F17" s="60">
        <v>43.397478433974783</v>
      </c>
    </row>
    <row r="18" spans="1:6" ht="16.05" customHeight="1">
      <c r="A18" s="97"/>
      <c r="B18" s="51" t="s">
        <v>77</v>
      </c>
      <c r="C18" s="58">
        <v>2559</v>
      </c>
      <c r="D18" s="67">
        <v>56.602521566025217</v>
      </c>
      <c r="E18" s="67">
        <v>56.602521566025217</v>
      </c>
      <c r="F18" s="57">
        <v>100</v>
      </c>
    </row>
    <row r="19" spans="1:6" ht="16.05" customHeight="1" thickBot="1">
      <c r="A19" s="98"/>
      <c r="B19" s="56" t="s">
        <v>68</v>
      </c>
      <c r="C19" s="65">
        <v>4521</v>
      </c>
      <c r="D19" s="66">
        <v>100</v>
      </c>
      <c r="E19" s="66">
        <v>100</v>
      </c>
      <c r="F19" s="64"/>
    </row>
    <row r="21" spans="1:6" ht="19.05" customHeight="1" thickBot="1">
      <c r="A21" s="93" t="s">
        <v>42</v>
      </c>
      <c r="B21" s="93"/>
      <c r="C21" s="93"/>
      <c r="D21" s="93"/>
      <c r="E21" s="93"/>
      <c r="F21" s="93"/>
    </row>
    <row r="22" spans="1:6" ht="16.05" customHeight="1" thickTop="1" thickBot="1">
      <c r="A22" s="94"/>
      <c r="B22" s="95"/>
      <c r="C22" s="55" t="s">
        <v>67</v>
      </c>
      <c r="D22" s="54" t="s">
        <v>69</v>
      </c>
      <c r="E22" s="54" t="s">
        <v>72</v>
      </c>
      <c r="F22" s="53" t="s">
        <v>71</v>
      </c>
    </row>
    <row r="23" spans="1:6" ht="16.05" customHeight="1" thickTop="1">
      <c r="A23" s="96" t="s">
        <v>70</v>
      </c>
      <c r="B23" s="62" t="s">
        <v>54</v>
      </c>
      <c r="C23" s="61">
        <v>1962</v>
      </c>
      <c r="D23" s="68">
        <v>43.397478433974783</v>
      </c>
      <c r="E23" s="68">
        <v>43.397478433974783</v>
      </c>
      <c r="F23" s="60">
        <v>43.397478433974783</v>
      </c>
    </row>
    <row r="24" spans="1:6" ht="16.05" customHeight="1">
      <c r="A24" s="97"/>
      <c r="B24" s="59" t="s">
        <v>55</v>
      </c>
      <c r="C24" s="58">
        <v>2559</v>
      </c>
      <c r="D24" s="67">
        <v>56.602521566025217</v>
      </c>
      <c r="E24" s="67">
        <v>56.602521566025217</v>
      </c>
      <c r="F24" s="57">
        <v>100</v>
      </c>
    </row>
    <row r="25" spans="1:6" ht="16.05" customHeight="1" thickBot="1">
      <c r="A25" s="98"/>
      <c r="B25" s="56" t="s">
        <v>68</v>
      </c>
      <c r="C25" s="65">
        <v>4521</v>
      </c>
      <c r="D25" s="66">
        <v>100</v>
      </c>
      <c r="E25" s="66">
        <v>100</v>
      </c>
      <c r="F25" s="64"/>
    </row>
    <row r="27" spans="1:6" ht="19.05" customHeight="1" thickBot="1">
      <c r="A27" s="93" t="s">
        <v>76</v>
      </c>
      <c r="B27" s="93"/>
      <c r="C27" s="93"/>
      <c r="D27" s="93"/>
      <c r="E27" s="93"/>
      <c r="F27" s="93"/>
    </row>
    <row r="28" spans="1:6" ht="16.05" customHeight="1" thickTop="1" thickBot="1">
      <c r="A28" s="94"/>
      <c r="B28" s="95"/>
      <c r="C28" s="55" t="s">
        <v>67</v>
      </c>
      <c r="D28" s="54" t="s">
        <v>69</v>
      </c>
      <c r="E28" s="54" t="s">
        <v>72</v>
      </c>
      <c r="F28" s="53" t="s">
        <v>71</v>
      </c>
    </row>
    <row r="29" spans="1:6" ht="16.05" customHeight="1" thickTop="1">
      <c r="A29" s="96" t="s">
        <v>70</v>
      </c>
      <c r="B29" s="52" t="s">
        <v>75</v>
      </c>
      <c r="C29" s="61">
        <v>528</v>
      </c>
      <c r="D29" s="68">
        <v>11.678832116788321</v>
      </c>
      <c r="E29" s="68">
        <v>11.678832116788321</v>
      </c>
      <c r="F29" s="60">
        <v>11.678832116788321</v>
      </c>
    </row>
    <row r="30" spans="1:6" ht="16.05" customHeight="1">
      <c r="A30" s="97"/>
      <c r="B30" s="51" t="s">
        <v>74</v>
      </c>
      <c r="C30" s="58">
        <v>2797</v>
      </c>
      <c r="D30" s="67">
        <v>61.866843618668433</v>
      </c>
      <c r="E30" s="67">
        <v>61.866843618668433</v>
      </c>
      <c r="F30" s="57">
        <v>73.545675735456754</v>
      </c>
    </row>
    <row r="31" spans="1:6" ht="16.05" customHeight="1">
      <c r="A31" s="97"/>
      <c r="B31" s="51" t="s">
        <v>73</v>
      </c>
      <c r="C31" s="58">
        <v>1196</v>
      </c>
      <c r="D31" s="67">
        <v>26.454324264543242</v>
      </c>
      <c r="E31" s="67">
        <v>26.454324264543242</v>
      </c>
      <c r="F31" s="57">
        <v>100</v>
      </c>
    </row>
    <row r="32" spans="1:6" ht="16.05" customHeight="1" thickBot="1">
      <c r="A32" s="98"/>
      <c r="B32" s="56" t="s">
        <v>68</v>
      </c>
      <c r="C32" s="65">
        <v>4521</v>
      </c>
      <c r="D32" s="66">
        <v>100</v>
      </c>
      <c r="E32" s="66">
        <v>100</v>
      </c>
      <c r="F32" s="64"/>
    </row>
    <row r="34" spans="1:7" ht="19.05" customHeight="1" thickBot="1">
      <c r="A34" s="93" t="s">
        <v>22</v>
      </c>
      <c r="B34" s="93"/>
      <c r="C34" s="93"/>
      <c r="D34" s="93"/>
      <c r="E34" s="93"/>
      <c r="F34" s="93"/>
    </row>
    <row r="35" spans="1:7" ht="16.05" customHeight="1" thickTop="1" thickBot="1">
      <c r="A35" s="94"/>
      <c r="B35" s="95"/>
      <c r="C35" s="55" t="s">
        <v>67</v>
      </c>
      <c r="D35" s="54" t="s">
        <v>69</v>
      </c>
      <c r="E35" s="54" t="s">
        <v>72</v>
      </c>
      <c r="F35" s="53" t="s">
        <v>71</v>
      </c>
    </row>
    <row r="36" spans="1:7" ht="16.05" customHeight="1" thickTop="1">
      <c r="A36" s="96" t="s">
        <v>70</v>
      </c>
      <c r="B36" s="62" t="s">
        <v>55</v>
      </c>
      <c r="C36" s="61">
        <v>1196</v>
      </c>
      <c r="D36" s="68">
        <v>26.454324264543242</v>
      </c>
      <c r="E36" s="68">
        <v>26.454324264543242</v>
      </c>
      <c r="F36" s="60">
        <v>26.454324264543242</v>
      </c>
    </row>
    <row r="37" spans="1:7" ht="16.05" customHeight="1">
      <c r="A37" s="97"/>
      <c r="B37" s="59" t="s">
        <v>66</v>
      </c>
      <c r="C37" s="58">
        <v>2797</v>
      </c>
      <c r="D37" s="67">
        <v>61.866843618668433</v>
      </c>
      <c r="E37" s="67">
        <v>61.866843618668433</v>
      </c>
      <c r="F37" s="57">
        <v>88.321167883211672</v>
      </c>
    </row>
    <row r="38" spans="1:7" ht="16.05" customHeight="1">
      <c r="A38" s="97"/>
      <c r="B38" s="59" t="s">
        <v>65</v>
      </c>
      <c r="C38" s="58">
        <v>528</v>
      </c>
      <c r="D38" s="67">
        <v>11.678832116788321</v>
      </c>
      <c r="E38" s="67">
        <v>11.678832116788321</v>
      </c>
      <c r="F38" s="57">
        <v>100</v>
      </c>
    </row>
    <row r="39" spans="1:7" ht="16.05" customHeight="1" thickBot="1">
      <c r="A39" s="98"/>
      <c r="B39" s="56" t="s">
        <v>68</v>
      </c>
      <c r="C39" s="65">
        <v>4521</v>
      </c>
      <c r="D39" s="66">
        <v>100</v>
      </c>
      <c r="E39" s="66">
        <v>100</v>
      </c>
      <c r="F39" s="64"/>
    </row>
    <row r="40" spans="1:7" ht="18" thickTop="1"/>
    <row r="41" spans="1:7" ht="18" thickBot="1">
      <c r="A41" s="87" t="s">
        <v>82</v>
      </c>
      <c r="B41" s="87"/>
      <c r="C41" s="87"/>
      <c r="D41" s="87"/>
      <c r="E41" s="87"/>
      <c r="F41" s="87"/>
      <c r="G41" s="69"/>
    </row>
    <row r="42" spans="1:7" ht="18.600000000000001" thickTop="1" thickBot="1">
      <c r="A42" s="88" t="s">
        <v>10</v>
      </c>
      <c r="B42" s="89"/>
      <c r="C42" s="70" t="s">
        <v>67</v>
      </c>
      <c r="D42" s="71" t="s">
        <v>69</v>
      </c>
      <c r="E42" s="71" t="s">
        <v>72</v>
      </c>
      <c r="F42" s="72" t="s">
        <v>71</v>
      </c>
      <c r="G42" s="69"/>
    </row>
    <row r="43" spans="1:7" ht="18" thickTop="1">
      <c r="A43" s="90" t="s">
        <v>70</v>
      </c>
      <c r="B43" s="73" t="s">
        <v>78</v>
      </c>
      <c r="C43" s="74">
        <v>4000</v>
      </c>
      <c r="D43" s="75">
        <v>88.476000884760012</v>
      </c>
      <c r="E43" s="75">
        <v>88.476000884760012</v>
      </c>
      <c r="F43" s="76">
        <v>88.476000884760012</v>
      </c>
      <c r="G43" s="69"/>
    </row>
    <row r="44" spans="1:7">
      <c r="A44" s="91"/>
      <c r="B44" s="77" t="s">
        <v>77</v>
      </c>
      <c r="C44" s="78">
        <v>521</v>
      </c>
      <c r="D44" s="79">
        <v>11.523999115239992</v>
      </c>
      <c r="E44" s="79">
        <v>11.523999115239992</v>
      </c>
      <c r="F44" s="80">
        <v>100</v>
      </c>
      <c r="G44" s="69"/>
    </row>
    <row r="45" spans="1:7" ht="18" thickBot="1">
      <c r="A45" s="92"/>
      <c r="B45" s="81" t="s">
        <v>68</v>
      </c>
      <c r="C45" s="82">
        <v>4521</v>
      </c>
      <c r="D45" s="83">
        <v>100</v>
      </c>
      <c r="E45" s="83">
        <v>100</v>
      </c>
      <c r="F45" s="84"/>
      <c r="G45" s="69"/>
    </row>
    <row r="46" spans="1:7" ht="18" thickTop="1">
      <c r="A46" s="69"/>
      <c r="B46" s="69"/>
      <c r="C46" s="69"/>
      <c r="D46" s="69"/>
      <c r="E46" s="69"/>
      <c r="F46" s="69"/>
      <c r="G46" s="69"/>
    </row>
    <row r="47" spans="1:7" ht="18" thickBot="1">
      <c r="A47" s="87" t="s">
        <v>52</v>
      </c>
      <c r="B47" s="87"/>
      <c r="C47" s="87"/>
      <c r="D47" s="87"/>
      <c r="E47" s="87"/>
      <c r="F47" s="87"/>
      <c r="G47" s="69"/>
    </row>
    <row r="48" spans="1:7" ht="18.600000000000001" thickTop="1" thickBot="1">
      <c r="A48" s="88" t="s">
        <v>10</v>
      </c>
      <c r="B48" s="89"/>
      <c r="C48" s="70" t="s">
        <v>67</v>
      </c>
      <c r="D48" s="71" t="s">
        <v>69</v>
      </c>
      <c r="E48" s="71" t="s">
        <v>72</v>
      </c>
      <c r="F48" s="72" t="s">
        <v>71</v>
      </c>
      <c r="G48" s="69"/>
    </row>
    <row r="49" spans="1:7" ht="18" thickTop="1">
      <c r="A49" s="90" t="s">
        <v>70</v>
      </c>
      <c r="B49" s="85" t="s">
        <v>54</v>
      </c>
      <c r="C49" s="74">
        <v>4000</v>
      </c>
      <c r="D49" s="75">
        <v>88.476000884760012</v>
      </c>
      <c r="E49" s="75">
        <v>88.476000884760012</v>
      </c>
      <c r="F49" s="76">
        <v>88.476000884760012</v>
      </c>
      <c r="G49" s="69"/>
    </row>
    <row r="50" spans="1:7">
      <c r="A50" s="91"/>
      <c r="B50" s="86" t="s">
        <v>55</v>
      </c>
      <c r="C50" s="78">
        <v>521</v>
      </c>
      <c r="D50" s="79">
        <v>11.523999115239992</v>
      </c>
      <c r="E50" s="79">
        <v>11.523999115239992</v>
      </c>
      <c r="F50" s="80">
        <v>100</v>
      </c>
      <c r="G50" s="69"/>
    </row>
    <row r="51" spans="1:7" ht="18" thickBot="1">
      <c r="A51" s="92"/>
      <c r="B51" s="81" t="s">
        <v>68</v>
      </c>
      <c r="C51" s="82">
        <v>4521</v>
      </c>
      <c r="D51" s="83">
        <v>100</v>
      </c>
      <c r="E51" s="83">
        <v>100</v>
      </c>
      <c r="F51" s="84"/>
      <c r="G51" s="69"/>
    </row>
    <row r="52" spans="1:7" ht="18" thickTop="1"/>
  </sheetData>
  <mergeCells count="24">
    <mergeCell ref="A29:A32"/>
    <mergeCell ref="A34:F34"/>
    <mergeCell ref="A35:B35"/>
    <mergeCell ref="A49:A51"/>
    <mergeCell ref="A3:F3"/>
    <mergeCell ref="A4:B4"/>
    <mergeCell ref="A16:B16"/>
    <mergeCell ref="A17:A19"/>
    <mergeCell ref="A21:F21"/>
    <mergeCell ref="A22:B22"/>
    <mergeCell ref="A23:A25"/>
    <mergeCell ref="A5:A7"/>
    <mergeCell ref="A9:F9"/>
    <mergeCell ref="A10:B10"/>
    <mergeCell ref="A11:A13"/>
    <mergeCell ref="A15:F15"/>
    <mergeCell ref="A36:A39"/>
    <mergeCell ref="A27:F27"/>
    <mergeCell ref="A28:B28"/>
    <mergeCell ref="A41:F41"/>
    <mergeCell ref="A42:B42"/>
    <mergeCell ref="A43:A45"/>
    <mergeCell ref="A47:F47"/>
    <mergeCell ref="A48:B4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68BB-5533-4DBE-BC30-A3299401BF03}">
  <dimension ref="A1:D21"/>
  <sheetViews>
    <sheetView workbookViewId="0">
      <selection activeCell="F15" sqref="F15"/>
    </sheetView>
  </sheetViews>
  <sheetFormatPr defaultRowHeight="17.399999999999999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0.05</v>
      </c>
      <c r="B2" s="1">
        <v>0.95</v>
      </c>
      <c r="C2" s="1">
        <f>A2/B2</f>
        <v>5.2631578947368425E-2</v>
      </c>
      <c r="D2" s="2">
        <f>LN(C2)</f>
        <v>-2.9444389791664403</v>
      </c>
    </row>
    <row r="3" spans="1:4">
      <c r="A3" s="1">
        <v>0.1</v>
      </c>
      <c r="B3" s="1">
        <v>0.9</v>
      </c>
      <c r="C3" s="1">
        <f t="shared" ref="C3:C21" si="0">A3/B3</f>
        <v>0.11111111111111112</v>
      </c>
      <c r="D3" s="2">
        <f t="shared" ref="D3:D21" si="1">LN(C3)</f>
        <v>-2.1972245773362191</v>
      </c>
    </row>
    <row r="4" spans="1:4">
      <c r="A4" s="1">
        <v>0.15</v>
      </c>
      <c r="B4" s="1">
        <v>0.85</v>
      </c>
      <c r="C4" s="1">
        <f t="shared" si="0"/>
        <v>0.17647058823529413</v>
      </c>
      <c r="D4" s="2">
        <f t="shared" si="1"/>
        <v>-1.7346010553881064</v>
      </c>
    </row>
    <row r="5" spans="1:4">
      <c r="A5" s="1">
        <v>0.2</v>
      </c>
      <c r="B5" s="1">
        <v>0.8</v>
      </c>
      <c r="C5" s="1">
        <f t="shared" si="0"/>
        <v>0.25</v>
      </c>
      <c r="D5" s="2">
        <f t="shared" si="1"/>
        <v>-1.3862943611198906</v>
      </c>
    </row>
    <row r="6" spans="1:4">
      <c r="A6" s="1">
        <v>0.25</v>
      </c>
      <c r="B6" s="1">
        <v>0.75</v>
      </c>
      <c r="C6" s="1">
        <f t="shared" si="0"/>
        <v>0.33333333333333331</v>
      </c>
      <c r="D6" s="2">
        <f t="shared" si="1"/>
        <v>-1.0986122886681098</v>
      </c>
    </row>
    <row r="7" spans="1:4">
      <c r="A7" s="1">
        <v>0.3</v>
      </c>
      <c r="B7" s="1">
        <v>0.7</v>
      </c>
      <c r="C7" s="1">
        <f t="shared" si="0"/>
        <v>0.4285714285714286</v>
      </c>
      <c r="D7" s="2">
        <f t="shared" si="1"/>
        <v>-0.84729786038720356</v>
      </c>
    </row>
    <row r="8" spans="1:4">
      <c r="A8" s="1">
        <v>0.35</v>
      </c>
      <c r="B8" s="1">
        <v>0.65</v>
      </c>
      <c r="C8" s="1">
        <f t="shared" si="0"/>
        <v>0.53846153846153844</v>
      </c>
      <c r="D8" s="2">
        <f t="shared" si="1"/>
        <v>-0.61903920840622351</v>
      </c>
    </row>
    <row r="9" spans="1:4">
      <c r="A9" s="1">
        <v>0.4</v>
      </c>
      <c r="B9" s="1">
        <v>0.6</v>
      </c>
      <c r="C9" s="1">
        <f t="shared" si="0"/>
        <v>0.66666666666666674</v>
      </c>
      <c r="D9" s="2">
        <f t="shared" si="1"/>
        <v>-0.40546510810816427</v>
      </c>
    </row>
    <row r="10" spans="1:4">
      <c r="A10" s="1">
        <v>0.45</v>
      </c>
      <c r="B10" s="1">
        <v>0.55000000000000104</v>
      </c>
      <c r="C10" s="1">
        <f t="shared" si="0"/>
        <v>0.81818181818181668</v>
      </c>
      <c r="D10" s="2">
        <f t="shared" si="1"/>
        <v>-0.20067069546215299</v>
      </c>
    </row>
    <row r="11" spans="1:4">
      <c r="A11" s="1">
        <v>0.5</v>
      </c>
      <c r="B11" s="1">
        <v>0.500000000000001</v>
      </c>
      <c r="C11" s="1">
        <f t="shared" si="0"/>
        <v>0.999999999999998</v>
      </c>
      <c r="D11" s="2">
        <f t="shared" si="1"/>
        <v>-1.9984014443252837E-15</v>
      </c>
    </row>
    <row r="12" spans="1:4">
      <c r="A12" s="1">
        <v>0.55000000000000004</v>
      </c>
      <c r="B12" s="1">
        <v>0.45000000000000101</v>
      </c>
      <c r="C12" s="1">
        <f t="shared" si="0"/>
        <v>1.2222222222222197</v>
      </c>
      <c r="D12" s="2">
        <f t="shared" si="1"/>
        <v>0.20067069546214905</v>
      </c>
    </row>
    <row r="13" spans="1:4">
      <c r="A13" s="1">
        <v>0.6</v>
      </c>
      <c r="B13" s="1">
        <v>0.40000000000000102</v>
      </c>
      <c r="C13" s="1">
        <f t="shared" si="0"/>
        <v>1.499999999999996</v>
      </c>
      <c r="D13" s="2">
        <f t="shared" si="1"/>
        <v>0.40546510810816172</v>
      </c>
    </row>
    <row r="14" spans="1:4">
      <c r="A14" s="1">
        <v>0.65</v>
      </c>
      <c r="B14" s="1">
        <v>0.35000000000000098</v>
      </c>
      <c r="C14" s="1">
        <f t="shared" si="0"/>
        <v>1.8571428571428521</v>
      </c>
      <c r="D14" s="2">
        <f t="shared" si="1"/>
        <v>0.61903920840622073</v>
      </c>
    </row>
    <row r="15" spans="1:4">
      <c r="A15" s="1">
        <v>0.7</v>
      </c>
      <c r="B15" s="1">
        <v>0.30000000000000099</v>
      </c>
      <c r="C15" s="1">
        <f t="shared" si="0"/>
        <v>2.3333333333333255</v>
      </c>
      <c r="D15" s="2">
        <f t="shared" si="1"/>
        <v>0.84729786038720023</v>
      </c>
    </row>
    <row r="16" spans="1:4">
      <c r="A16" s="1">
        <v>0.75</v>
      </c>
      <c r="B16" s="1">
        <v>0.250000000000001</v>
      </c>
      <c r="C16" s="1">
        <f t="shared" si="0"/>
        <v>2.999999999999988</v>
      </c>
      <c r="D16" s="2">
        <f t="shared" si="1"/>
        <v>1.0986122886681058</v>
      </c>
    </row>
    <row r="17" spans="1:4">
      <c r="A17" s="1">
        <v>0.8</v>
      </c>
      <c r="B17" s="1">
        <v>0.20000000000000101</v>
      </c>
      <c r="C17" s="1">
        <f t="shared" si="0"/>
        <v>3.99999999999998</v>
      </c>
      <c r="D17" s="2">
        <f t="shared" si="1"/>
        <v>1.3862943611198857</v>
      </c>
    </row>
    <row r="18" spans="1:4">
      <c r="A18" s="1">
        <v>0.85</v>
      </c>
      <c r="B18" s="1">
        <v>0.15000000000000099</v>
      </c>
      <c r="C18" s="1">
        <f t="shared" si="0"/>
        <v>5.6666666666666288</v>
      </c>
      <c r="D18" s="2">
        <f t="shared" si="1"/>
        <v>1.7346010553880997</v>
      </c>
    </row>
    <row r="19" spans="1:4">
      <c r="A19" s="1">
        <v>0.9</v>
      </c>
      <c r="B19" s="1">
        <v>0.100000000000001</v>
      </c>
      <c r="C19" s="1">
        <f t="shared" si="0"/>
        <v>8.9999999999999094</v>
      </c>
      <c r="D19" s="2">
        <f t="shared" si="1"/>
        <v>2.1972245773362094</v>
      </c>
    </row>
    <row r="20" spans="1:4">
      <c r="A20" s="1">
        <v>0.95</v>
      </c>
      <c r="B20" s="1">
        <v>5.0000000000000898E-2</v>
      </c>
      <c r="C20" s="1">
        <f t="shared" si="0"/>
        <v>18.999999999999659</v>
      </c>
      <c r="D20" s="2">
        <f t="shared" si="1"/>
        <v>2.9444389791664225</v>
      </c>
    </row>
    <row r="21" spans="1:4">
      <c r="A21" s="1">
        <v>1</v>
      </c>
      <c r="B21" s="1">
        <v>0</v>
      </c>
      <c r="C21" s="1" t="e">
        <f t="shared" si="0"/>
        <v>#DIV/0!</v>
      </c>
      <c r="D21" s="2" t="e">
        <f t="shared" si="1"/>
        <v>#DIV/0!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8D1A-27A5-43F2-924E-D693670D5BF7}">
  <dimension ref="A1:Q26"/>
  <sheetViews>
    <sheetView zoomScale="88" zoomScaleNormal="88" workbookViewId="0">
      <selection activeCell="Q4" sqref="Q4"/>
    </sheetView>
  </sheetViews>
  <sheetFormatPr defaultRowHeight="17.399999999999999"/>
  <cols>
    <col min="5" max="5" width="12.796875" bestFit="1" customWidth="1"/>
  </cols>
  <sheetData>
    <row r="1" spans="1:17">
      <c r="A1" t="s">
        <v>6</v>
      </c>
      <c r="B1" s="2" t="s">
        <v>4</v>
      </c>
      <c r="C1" s="2" t="s">
        <v>5</v>
      </c>
      <c r="D1" s="2" t="s">
        <v>7</v>
      </c>
      <c r="E1" s="2" t="s">
        <v>0</v>
      </c>
    </row>
    <row r="2" spans="1:17">
      <c r="A2">
        <v>-6</v>
      </c>
      <c r="B2" s="2" t="s">
        <v>8</v>
      </c>
      <c r="C2" s="2">
        <v>2</v>
      </c>
      <c r="D2">
        <f>-($B$2+$C$2*A2)</f>
        <v>14.5</v>
      </c>
      <c r="E2" s="48">
        <f>1/(1+EXP($D2))</f>
        <v>5.0434740820145165E-7</v>
      </c>
    </row>
    <row r="3" spans="1:17">
      <c r="A3">
        <v>-5.5</v>
      </c>
      <c r="B3" s="2"/>
      <c r="C3" s="2"/>
      <c r="D3">
        <f t="shared" ref="D3:D26" si="0">-($B$2+$C$2*A3)</f>
        <v>13.5</v>
      </c>
      <c r="E3" s="48">
        <f t="shared" ref="E3:E26" si="1">1/(1+EXP($D3))</f>
        <v>1.3709572068578448E-6</v>
      </c>
    </row>
    <row r="4" spans="1:17">
      <c r="A4">
        <v>-5</v>
      </c>
      <c r="B4" s="2"/>
      <c r="C4" s="2"/>
      <c r="D4">
        <f t="shared" si="0"/>
        <v>12.5</v>
      </c>
      <c r="E4" s="48">
        <f t="shared" si="1"/>
        <v>3.7266392841865609E-6</v>
      </c>
      <c r="Q4" s="49" t="s">
        <v>59</v>
      </c>
    </row>
    <row r="5" spans="1:17">
      <c r="A5">
        <v>-4.5</v>
      </c>
      <c r="B5" s="2"/>
      <c r="C5" s="2"/>
      <c r="D5">
        <f t="shared" si="0"/>
        <v>11.5</v>
      </c>
      <c r="E5" s="48">
        <f t="shared" si="1"/>
        <v>1.0129990980873921E-5</v>
      </c>
    </row>
    <row r="6" spans="1:17">
      <c r="A6">
        <v>-4</v>
      </c>
      <c r="B6" s="2"/>
      <c r="C6" s="2"/>
      <c r="D6">
        <f t="shared" si="0"/>
        <v>10.5</v>
      </c>
      <c r="E6" s="48">
        <f t="shared" si="1"/>
        <v>2.7535691114583473E-5</v>
      </c>
    </row>
    <row r="7" spans="1:17">
      <c r="A7">
        <v>-3.5</v>
      </c>
      <c r="B7" s="2"/>
      <c r="C7" s="2"/>
      <c r="D7">
        <f t="shared" si="0"/>
        <v>9.5</v>
      </c>
      <c r="E7" s="48">
        <f t="shared" si="1"/>
        <v>7.4846227510611229E-5</v>
      </c>
    </row>
    <row r="8" spans="1:17">
      <c r="A8">
        <v>-3</v>
      </c>
      <c r="B8" s="2"/>
      <c r="C8" s="2"/>
      <c r="D8">
        <f t="shared" si="0"/>
        <v>8.5</v>
      </c>
      <c r="E8" s="48">
        <f t="shared" si="1"/>
        <v>2.0342697805520653E-4</v>
      </c>
    </row>
    <row r="9" spans="1:17">
      <c r="A9">
        <v>-2.5</v>
      </c>
      <c r="B9" s="2"/>
      <c r="C9" s="2"/>
      <c r="D9">
        <f t="shared" si="0"/>
        <v>7.5</v>
      </c>
      <c r="E9" s="48">
        <f t="shared" si="1"/>
        <v>5.5277863692359955E-4</v>
      </c>
    </row>
    <row r="10" spans="1:17">
      <c r="A10">
        <v>-2</v>
      </c>
      <c r="B10" s="2"/>
      <c r="C10" s="2"/>
      <c r="D10">
        <f t="shared" si="0"/>
        <v>6.5</v>
      </c>
      <c r="E10" s="48">
        <f t="shared" si="1"/>
        <v>1.5011822567369917E-3</v>
      </c>
    </row>
    <row r="11" spans="1:17">
      <c r="A11">
        <v>-1.5</v>
      </c>
      <c r="B11" s="2"/>
      <c r="C11" s="2"/>
      <c r="D11">
        <f t="shared" si="0"/>
        <v>5.5</v>
      </c>
      <c r="E11" s="48">
        <f t="shared" si="1"/>
        <v>4.0701377158961277E-3</v>
      </c>
    </row>
    <row r="12" spans="1:17">
      <c r="A12">
        <v>-1</v>
      </c>
      <c r="B12" s="2"/>
      <c r="C12" s="2"/>
      <c r="D12">
        <f t="shared" si="0"/>
        <v>4.5</v>
      </c>
      <c r="E12" s="48">
        <f t="shared" si="1"/>
        <v>1.098694263059318E-2</v>
      </c>
    </row>
    <row r="13" spans="1:17">
      <c r="A13">
        <v>-0.5</v>
      </c>
      <c r="B13" s="2"/>
      <c r="C13" s="2"/>
      <c r="D13">
        <f t="shared" si="0"/>
        <v>3.5</v>
      </c>
      <c r="E13" s="48">
        <f t="shared" si="1"/>
        <v>2.9312230751356319E-2</v>
      </c>
    </row>
    <row r="14" spans="1:17">
      <c r="A14">
        <v>0</v>
      </c>
      <c r="B14" s="2"/>
      <c r="C14" s="2"/>
      <c r="D14">
        <f t="shared" si="0"/>
        <v>2.5</v>
      </c>
      <c r="E14" s="48">
        <f t="shared" si="1"/>
        <v>7.5858180021243546E-2</v>
      </c>
    </row>
    <row r="15" spans="1:17">
      <c r="A15">
        <v>0.5</v>
      </c>
      <c r="B15" s="2"/>
      <c r="C15" s="2"/>
      <c r="D15">
        <f t="shared" si="0"/>
        <v>1.5</v>
      </c>
      <c r="E15" s="48">
        <f t="shared" si="1"/>
        <v>0.18242552380635635</v>
      </c>
    </row>
    <row r="16" spans="1:17">
      <c r="A16">
        <v>1</v>
      </c>
      <c r="B16" s="2"/>
      <c r="C16" s="2"/>
      <c r="D16">
        <f t="shared" si="0"/>
        <v>0.5</v>
      </c>
      <c r="E16" s="48">
        <f t="shared" si="1"/>
        <v>0.37754066879814541</v>
      </c>
    </row>
    <row r="17" spans="1:5">
      <c r="A17">
        <v>1.5</v>
      </c>
      <c r="B17" s="2"/>
      <c r="C17" s="2"/>
      <c r="D17">
        <f t="shared" si="0"/>
        <v>-0.5</v>
      </c>
      <c r="E17" s="48">
        <f t="shared" si="1"/>
        <v>0.62245933120185459</v>
      </c>
    </row>
    <row r="18" spans="1:5">
      <c r="A18">
        <v>2</v>
      </c>
      <c r="B18" s="2"/>
      <c r="C18" s="2"/>
      <c r="D18">
        <f t="shared" si="0"/>
        <v>-1.5</v>
      </c>
      <c r="E18" s="48">
        <f t="shared" si="1"/>
        <v>0.81757447619364365</v>
      </c>
    </row>
    <row r="19" spans="1:5">
      <c r="A19">
        <v>2.5</v>
      </c>
      <c r="B19" s="2"/>
      <c r="C19" s="2"/>
      <c r="D19">
        <f t="shared" si="0"/>
        <v>-2.5</v>
      </c>
      <c r="E19" s="48">
        <f t="shared" si="1"/>
        <v>0.92414181997875655</v>
      </c>
    </row>
    <row r="20" spans="1:5">
      <c r="A20">
        <v>3</v>
      </c>
      <c r="B20" s="2"/>
      <c r="C20" s="2"/>
      <c r="D20">
        <f t="shared" si="0"/>
        <v>-3.5</v>
      </c>
      <c r="E20" s="48">
        <f t="shared" si="1"/>
        <v>0.97068776924864364</v>
      </c>
    </row>
    <row r="21" spans="1:5">
      <c r="A21">
        <v>3.5</v>
      </c>
      <c r="B21" s="2"/>
      <c r="C21" s="2"/>
      <c r="D21">
        <f t="shared" si="0"/>
        <v>-4.5</v>
      </c>
      <c r="E21" s="48">
        <f t="shared" si="1"/>
        <v>0.98901305736940681</v>
      </c>
    </row>
    <row r="22" spans="1:5">
      <c r="A22">
        <v>4</v>
      </c>
      <c r="B22" s="2"/>
      <c r="C22" s="2"/>
      <c r="D22">
        <f t="shared" si="0"/>
        <v>-5.5</v>
      </c>
      <c r="E22" s="48">
        <f t="shared" si="1"/>
        <v>0.99592986228410396</v>
      </c>
    </row>
    <row r="23" spans="1:5">
      <c r="A23">
        <v>4.5</v>
      </c>
      <c r="B23" s="2"/>
      <c r="C23" s="2"/>
      <c r="D23">
        <f t="shared" si="0"/>
        <v>-6.5</v>
      </c>
      <c r="E23" s="48">
        <f t="shared" si="1"/>
        <v>0.99849881774326299</v>
      </c>
    </row>
    <row r="24" spans="1:5">
      <c r="A24">
        <v>5</v>
      </c>
      <c r="B24" s="2"/>
      <c r="C24" s="2"/>
      <c r="D24">
        <f t="shared" si="0"/>
        <v>-7.5</v>
      </c>
      <c r="E24" s="48">
        <f t="shared" si="1"/>
        <v>0.9994472213630764</v>
      </c>
    </row>
    <row r="25" spans="1:5">
      <c r="A25">
        <v>5.5</v>
      </c>
      <c r="B25" s="2"/>
      <c r="C25" s="2"/>
      <c r="D25">
        <f t="shared" si="0"/>
        <v>-8.5</v>
      </c>
      <c r="E25" s="48">
        <f t="shared" si="1"/>
        <v>0.9997965730219448</v>
      </c>
    </row>
    <row r="26" spans="1:5">
      <c r="A26">
        <v>6</v>
      </c>
      <c r="B26" s="2"/>
      <c r="C26" s="2"/>
      <c r="D26">
        <f t="shared" si="0"/>
        <v>-9.5</v>
      </c>
      <c r="E26" s="48">
        <f t="shared" si="1"/>
        <v>0.99992515377248947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31676-6239-4FA2-B4BA-C7F2552F9B54}">
  <dimension ref="A1:Q26"/>
  <sheetViews>
    <sheetView tabSelected="1" zoomScale="88" zoomScaleNormal="88" workbookViewId="0">
      <selection activeCell="C3" sqref="C3"/>
    </sheetView>
  </sheetViews>
  <sheetFormatPr defaultRowHeight="17.399999999999999"/>
  <cols>
    <col min="5" max="5" width="12.796875" bestFit="1" customWidth="1"/>
  </cols>
  <sheetData>
    <row r="1" spans="1:17">
      <c r="A1" t="s">
        <v>6</v>
      </c>
      <c r="B1" s="2" t="s">
        <v>4</v>
      </c>
      <c r="C1" s="2" t="s">
        <v>5</v>
      </c>
      <c r="D1" s="2" t="s">
        <v>7</v>
      </c>
      <c r="E1" s="2" t="s">
        <v>0</v>
      </c>
    </row>
    <row r="2" spans="1:17">
      <c r="A2">
        <v>-6</v>
      </c>
      <c r="B2" s="2" t="s">
        <v>61</v>
      </c>
      <c r="C2" s="2" t="s">
        <v>62</v>
      </c>
      <c r="D2">
        <f>-($B$2+$C$2*A2)</f>
        <v>6</v>
      </c>
      <c r="E2" s="48">
        <f>1/(1+EXP($D2))</f>
        <v>2.4726231566347743E-3</v>
      </c>
    </row>
    <row r="3" spans="1:17">
      <c r="A3">
        <v>-5.5</v>
      </c>
      <c r="B3" s="2"/>
      <c r="C3" s="2"/>
      <c r="D3">
        <f t="shared" ref="D3:D26" si="0">-($B$2+$C$2*A3)</f>
        <v>5.5</v>
      </c>
      <c r="E3" s="48">
        <f t="shared" ref="E3:E26" si="1">1/(1+EXP($D3))</f>
        <v>4.0701377158961277E-3</v>
      </c>
    </row>
    <row r="4" spans="1:17">
      <c r="A4">
        <v>-5</v>
      </c>
      <c r="B4" s="2"/>
      <c r="C4" s="2"/>
      <c r="D4">
        <f t="shared" si="0"/>
        <v>5</v>
      </c>
      <c r="E4" s="48">
        <f t="shared" si="1"/>
        <v>6.6928509242848554E-3</v>
      </c>
      <c r="Q4" s="49" t="s">
        <v>60</v>
      </c>
    </row>
    <row r="5" spans="1:17">
      <c r="A5">
        <v>-4.5</v>
      </c>
      <c r="B5" s="2"/>
      <c r="C5" s="2"/>
      <c r="D5">
        <f t="shared" si="0"/>
        <v>4.5</v>
      </c>
      <c r="E5" s="48">
        <f t="shared" si="1"/>
        <v>1.098694263059318E-2</v>
      </c>
    </row>
    <row r="6" spans="1:17">
      <c r="A6">
        <v>-4</v>
      </c>
      <c r="B6" s="2"/>
      <c r="C6" s="2"/>
      <c r="D6">
        <f t="shared" si="0"/>
        <v>4</v>
      </c>
      <c r="E6" s="48">
        <f t="shared" si="1"/>
        <v>1.7986209962091559E-2</v>
      </c>
    </row>
    <row r="7" spans="1:17">
      <c r="A7">
        <v>-3.5</v>
      </c>
      <c r="B7" s="2"/>
      <c r="C7" s="2"/>
      <c r="D7">
        <f t="shared" si="0"/>
        <v>3.5</v>
      </c>
      <c r="E7" s="48">
        <f t="shared" si="1"/>
        <v>2.9312230751356319E-2</v>
      </c>
    </row>
    <row r="8" spans="1:17">
      <c r="A8">
        <v>-3</v>
      </c>
      <c r="B8" s="2"/>
      <c r="C8" s="2"/>
      <c r="D8">
        <f t="shared" si="0"/>
        <v>3</v>
      </c>
      <c r="E8" s="48">
        <f t="shared" si="1"/>
        <v>4.7425873177566781E-2</v>
      </c>
    </row>
    <row r="9" spans="1:17">
      <c r="A9">
        <v>-2.5</v>
      </c>
      <c r="B9" s="2"/>
      <c r="C9" s="2"/>
      <c r="D9">
        <f t="shared" si="0"/>
        <v>2.5</v>
      </c>
      <c r="E9" s="48">
        <f t="shared" si="1"/>
        <v>7.5858180021243546E-2</v>
      </c>
    </row>
    <row r="10" spans="1:17">
      <c r="A10">
        <v>-2</v>
      </c>
      <c r="B10" s="2"/>
      <c r="C10" s="2"/>
      <c r="D10">
        <f t="shared" si="0"/>
        <v>2</v>
      </c>
      <c r="E10" s="48">
        <f t="shared" si="1"/>
        <v>0.11920292202211755</v>
      </c>
    </row>
    <row r="11" spans="1:17">
      <c r="A11">
        <v>-1.5</v>
      </c>
      <c r="B11" s="2"/>
      <c r="C11" s="2"/>
      <c r="D11">
        <f t="shared" si="0"/>
        <v>1.5</v>
      </c>
      <c r="E11" s="48">
        <f t="shared" si="1"/>
        <v>0.18242552380635635</v>
      </c>
    </row>
    <row r="12" spans="1:17">
      <c r="A12">
        <v>-1</v>
      </c>
      <c r="B12" s="2"/>
      <c r="C12" s="2"/>
      <c r="D12">
        <f t="shared" si="0"/>
        <v>1</v>
      </c>
      <c r="E12" s="48">
        <f t="shared" si="1"/>
        <v>0.2689414213699951</v>
      </c>
    </row>
    <row r="13" spans="1:17">
      <c r="A13">
        <v>-0.5</v>
      </c>
      <c r="B13" s="2"/>
      <c r="C13" s="2"/>
      <c r="D13">
        <f t="shared" si="0"/>
        <v>0.5</v>
      </c>
      <c r="E13" s="48">
        <f t="shared" si="1"/>
        <v>0.37754066879814541</v>
      </c>
    </row>
    <row r="14" spans="1:17">
      <c r="A14">
        <v>0</v>
      </c>
      <c r="B14" s="2"/>
      <c r="C14" s="2"/>
      <c r="D14">
        <f t="shared" si="0"/>
        <v>0</v>
      </c>
      <c r="E14" s="48">
        <f t="shared" si="1"/>
        <v>0.5</v>
      </c>
    </row>
    <row r="15" spans="1:17">
      <c r="A15">
        <v>0.5</v>
      </c>
      <c r="B15" s="2"/>
      <c r="C15" s="2"/>
      <c r="D15">
        <f t="shared" si="0"/>
        <v>-0.5</v>
      </c>
      <c r="E15" s="48">
        <f t="shared" si="1"/>
        <v>0.62245933120185459</v>
      </c>
    </row>
    <row r="16" spans="1:17">
      <c r="A16">
        <v>1</v>
      </c>
      <c r="B16" s="2"/>
      <c r="C16" s="2"/>
      <c r="D16">
        <f t="shared" si="0"/>
        <v>-1</v>
      </c>
      <c r="E16" s="48">
        <f t="shared" si="1"/>
        <v>0.7310585786300049</v>
      </c>
    </row>
    <row r="17" spans="1:5">
      <c r="A17">
        <v>1.5</v>
      </c>
      <c r="B17" s="2"/>
      <c r="C17" s="2"/>
      <c r="D17">
        <f t="shared" si="0"/>
        <v>-1.5</v>
      </c>
      <c r="E17" s="48">
        <f t="shared" si="1"/>
        <v>0.81757447619364365</v>
      </c>
    </row>
    <row r="18" spans="1:5">
      <c r="A18">
        <v>2</v>
      </c>
      <c r="B18" s="2"/>
      <c r="C18" s="2"/>
      <c r="D18">
        <f t="shared" si="0"/>
        <v>-2</v>
      </c>
      <c r="E18" s="48">
        <f t="shared" si="1"/>
        <v>0.88079707797788231</v>
      </c>
    </row>
    <row r="19" spans="1:5">
      <c r="A19">
        <v>2.5</v>
      </c>
      <c r="B19" s="2"/>
      <c r="C19" s="2"/>
      <c r="D19">
        <f t="shared" si="0"/>
        <v>-2.5</v>
      </c>
      <c r="E19" s="48">
        <f t="shared" si="1"/>
        <v>0.92414181997875655</v>
      </c>
    </row>
    <row r="20" spans="1:5">
      <c r="A20">
        <v>3</v>
      </c>
      <c r="B20" s="2"/>
      <c r="C20" s="2"/>
      <c r="D20">
        <f t="shared" si="0"/>
        <v>-3</v>
      </c>
      <c r="E20" s="48">
        <f t="shared" si="1"/>
        <v>0.95257412682243336</v>
      </c>
    </row>
    <row r="21" spans="1:5">
      <c r="A21">
        <v>3.5</v>
      </c>
      <c r="B21" s="2"/>
      <c r="C21" s="2"/>
      <c r="D21">
        <f t="shared" si="0"/>
        <v>-3.5</v>
      </c>
      <c r="E21" s="48">
        <f t="shared" si="1"/>
        <v>0.97068776924864364</v>
      </c>
    </row>
    <row r="22" spans="1:5">
      <c r="A22">
        <v>4</v>
      </c>
      <c r="B22" s="2"/>
      <c r="C22" s="2"/>
      <c r="D22">
        <f t="shared" si="0"/>
        <v>-4</v>
      </c>
      <c r="E22" s="48">
        <f t="shared" si="1"/>
        <v>0.98201379003790845</v>
      </c>
    </row>
    <row r="23" spans="1:5">
      <c r="A23">
        <v>4.5</v>
      </c>
      <c r="B23" s="2"/>
      <c r="C23" s="2"/>
      <c r="D23">
        <f t="shared" si="0"/>
        <v>-4.5</v>
      </c>
      <c r="E23" s="48">
        <f t="shared" si="1"/>
        <v>0.98901305736940681</v>
      </c>
    </row>
    <row r="24" spans="1:5">
      <c r="A24">
        <v>5</v>
      </c>
      <c r="B24" s="2"/>
      <c r="C24" s="2"/>
      <c r="D24">
        <f t="shared" si="0"/>
        <v>-5</v>
      </c>
      <c r="E24" s="48">
        <f t="shared" si="1"/>
        <v>0.99330714907571527</v>
      </c>
    </row>
    <row r="25" spans="1:5">
      <c r="A25">
        <v>5.5</v>
      </c>
      <c r="B25" s="2"/>
      <c r="C25" s="2"/>
      <c r="D25">
        <f t="shared" si="0"/>
        <v>-5.5</v>
      </c>
      <c r="E25" s="48">
        <f t="shared" si="1"/>
        <v>0.99592986228410396</v>
      </c>
    </row>
    <row r="26" spans="1:5">
      <c r="A26">
        <v>6</v>
      </c>
      <c r="B26" s="2"/>
      <c r="C26" s="2"/>
      <c r="D26">
        <f t="shared" si="0"/>
        <v>-6</v>
      </c>
      <c r="E26" s="48">
        <f t="shared" si="1"/>
        <v>0.99752737684336534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DF021-3FE9-4F26-8D81-A52C7582B9E6}">
  <dimension ref="A1:Q26"/>
  <sheetViews>
    <sheetView topLeftCell="A19" zoomScale="88" zoomScaleNormal="88" workbookViewId="0">
      <selection activeCell="Q4" sqref="Q4"/>
    </sheetView>
  </sheetViews>
  <sheetFormatPr defaultRowHeight="17.399999999999999"/>
  <cols>
    <col min="5" max="5" width="12.796875" bestFit="1" customWidth="1"/>
  </cols>
  <sheetData>
    <row r="1" spans="1:17">
      <c r="A1" t="s">
        <v>6</v>
      </c>
      <c r="B1" s="2" t="s">
        <v>4</v>
      </c>
      <c r="C1" s="2" t="s">
        <v>5</v>
      </c>
      <c r="D1" s="2" t="s">
        <v>7</v>
      </c>
      <c r="E1" s="2" t="s">
        <v>0</v>
      </c>
    </row>
    <row r="2" spans="1:17">
      <c r="A2">
        <v>-6</v>
      </c>
      <c r="B2" s="2" t="s">
        <v>61</v>
      </c>
      <c r="C2" s="2" t="s">
        <v>63</v>
      </c>
      <c r="D2">
        <f>-($B$2+$C$2*A2)</f>
        <v>60</v>
      </c>
      <c r="E2" s="48">
        <f>1/(1+EXP($D2))</f>
        <v>8.75651076269652E-27</v>
      </c>
    </row>
    <row r="3" spans="1:17">
      <c r="A3">
        <v>-5.5</v>
      </c>
      <c r="B3" s="2"/>
      <c r="C3" s="2"/>
      <c r="D3">
        <f t="shared" ref="D3:D26" si="0">-($B$2+$C$2*A3)</f>
        <v>55</v>
      </c>
      <c r="E3" s="48">
        <f t="shared" ref="E3:E26" si="1">1/(1+EXP($D3))</f>
        <v>1.2995814250075029E-24</v>
      </c>
    </row>
    <row r="4" spans="1:17">
      <c r="A4">
        <v>-5</v>
      </c>
      <c r="B4" s="2"/>
      <c r="C4" s="2"/>
      <c r="D4">
        <f t="shared" si="0"/>
        <v>50</v>
      </c>
      <c r="E4" s="48">
        <f t="shared" si="1"/>
        <v>1.9287498479639181E-22</v>
      </c>
      <c r="Q4" s="49" t="s">
        <v>64</v>
      </c>
    </row>
    <row r="5" spans="1:17">
      <c r="A5">
        <v>-4.5</v>
      </c>
      <c r="B5" s="2"/>
      <c r="C5" s="2"/>
      <c r="D5">
        <f t="shared" si="0"/>
        <v>45</v>
      </c>
      <c r="E5" s="48">
        <f t="shared" si="1"/>
        <v>2.8625185805493937E-20</v>
      </c>
    </row>
    <row r="6" spans="1:17">
      <c r="A6">
        <v>-4</v>
      </c>
      <c r="B6" s="2"/>
      <c r="C6" s="2"/>
      <c r="D6">
        <f t="shared" si="0"/>
        <v>40</v>
      </c>
      <c r="E6" s="48">
        <f t="shared" si="1"/>
        <v>4.2483542552915889E-18</v>
      </c>
    </row>
    <row r="7" spans="1:17">
      <c r="A7">
        <v>-3.5</v>
      </c>
      <c r="B7" s="2"/>
      <c r="C7" s="2"/>
      <c r="D7">
        <f t="shared" si="0"/>
        <v>35</v>
      </c>
      <c r="E7" s="48">
        <f t="shared" si="1"/>
        <v>6.3051167601469853E-16</v>
      </c>
    </row>
    <row r="8" spans="1:17">
      <c r="A8">
        <v>-3</v>
      </c>
      <c r="B8" s="2"/>
      <c r="C8" s="2"/>
      <c r="D8">
        <f t="shared" si="0"/>
        <v>30</v>
      </c>
      <c r="E8" s="48">
        <f t="shared" si="1"/>
        <v>9.3576229688392989E-14</v>
      </c>
    </row>
    <row r="9" spans="1:17">
      <c r="A9">
        <v>-2.5</v>
      </c>
      <c r="B9" s="2"/>
      <c r="C9" s="2"/>
      <c r="D9">
        <f t="shared" si="0"/>
        <v>25</v>
      </c>
      <c r="E9" s="48">
        <f t="shared" si="1"/>
        <v>1.3887943864771144E-11</v>
      </c>
    </row>
    <row r="10" spans="1:17">
      <c r="A10">
        <v>-2</v>
      </c>
      <c r="B10" s="2"/>
      <c r="C10" s="2"/>
      <c r="D10">
        <f t="shared" si="0"/>
        <v>20</v>
      </c>
      <c r="E10" s="48">
        <f t="shared" si="1"/>
        <v>2.0611536181902037E-9</v>
      </c>
    </row>
    <row r="11" spans="1:17">
      <c r="A11">
        <v>-1.5</v>
      </c>
      <c r="B11" s="2"/>
      <c r="C11" s="2"/>
      <c r="D11">
        <f t="shared" si="0"/>
        <v>15</v>
      </c>
      <c r="E11" s="48">
        <f t="shared" si="1"/>
        <v>3.0590222692562472E-7</v>
      </c>
    </row>
    <row r="12" spans="1:17">
      <c r="A12">
        <v>-1</v>
      </c>
      <c r="B12" s="2"/>
      <c r="C12" s="2"/>
      <c r="D12">
        <f t="shared" si="0"/>
        <v>10</v>
      </c>
      <c r="E12" s="48">
        <f t="shared" si="1"/>
        <v>4.5397868702434395E-5</v>
      </c>
    </row>
    <row r="13" spans="1:17">
      <c r="A13">
        <v>-0.5</v>
      </c>
      <c r="B13" s="2"/>
      <c r="C13" s="2"/>
      <c r="D13">
        <f t="shared" si="0"/>
        <v>5</v>
      </c>
      <c r="E13" s="48">
        <f t="shared" si="1"/>
        <v>6.6928509242848554E-3</v>
      </c>
    </row>
    <row r="14" spans="1:17">
      <c r="A14">
        <v>0</v>
      </c>
      <c r="B14" s="2"/>
      <c r="C14" s="2"/>
      <c r="D14">
        <f t="shared" si="0"/>
        <v>0</v>
      </c>
      <c r="E14" s="48">
        <f t="shared" si="1"/>
        <v>0.5</v>
      </c>
    </row>
    <row r="15" spans="1:17">
      <c r="A15">
        <v>0.5</v>
      </c>
      <c r="B15" s="2"/>
      <c r="C15" s="2"/>
      <c r="D15">
        <f t="shared" si="0"/>
        <v>-5</v>
      </c>
      <c r="E15" s="48">
        <f t="shared" si="1"/>
        <v>0.99330714907571527</v>
      </c>
    </row>
    <row r="16" spans="1:17">
      <c r="A16">
        <v>1</v>
      </c>
      <c r="B16" s="2"/>
      <c r="C16" s="2"/>
      <c r="D16">
        <f t="shared" si="0"/>
        <v>-10</v>
      </c>
      <c r="E16" s="48">
        <f t="shared" si="1"/>
        <v>0.99995460213129761</v>
      </c>
    </row>
    <row r="17" spans="1:5">
      <c r="A17">
        <v>1.5</v>
      </c>
      <c r="B17" s="2"/>
      <c r="C17" s="2"/>
      <c r="D17">
        <f t="shared" si="0"/>
        <v>-15</v>
      </c>
      <c r="E17" s="48">
        <f t="shared" si="1"/>
        <v>0.99999969409777301</v>
      </c>
    </row>
    <row r="18" spans="1:5">
      <c r="A18">
        <v>2</v>
      </c>
      <c r="B18" s="2"/>
      <c r="C18" s="2"/>
      <c r="D18">
        <f t="shared" si="0"/>
        <v>-20</v>
      </c>
      <c r="E18" s="48">
        <f t="shared" si="1"/>
        <v>0.99999999793884631</v>
      </c>
    </row>
    <row r="19" spans="1:5">
      <c r="A19">
        <v>2.5</v>
      </c>
      <c r="B19" s="2"/>
      <c r="C19" s="2"/>
      <c r="D19">
        <f t="shared" si="0"/>
        <v>-25</v>
      </c>
      <c r="E19" s="48">
        <f t="shared" si="1"/>
        <v>0.999999999986112</v>
      </c>
    </row>
    <row r="20" spans="1:5">
      <c r="A20">
        <v>3</v>
      </c>
      <c r="B20" s="2"/>
      <c r="C20" s="2"/>
      <c r="D20">
        <f t="shared" si="0"/>
        <v>-30</v>
      </c>
      <c r="E20" s="48">
        <f t="shared" si="1"/>
        <v>0.99999999999990652</v>
      </c>
    </row>
    <row r="21" spans="1:5">
      <c r="A21">
        <v>3.5</v>
      </c>
      <c r="B21" s="2"/>
      <c r="C21" s="2"/>
      <c r="D21">
        <f t="shared" si="0"/>
        <v>-35</v>
      </c>
      <c r="E21" s="48">
        <f t="shared" si="1"/>
        <v>0.99999999999999933</v>
      </c>
    </row>
    <row r="22" spans="1:5">
      <c r="A22">
        <v>4</v>
      </c>
      <c r="B22" s="2"/>
      <c r="C22" s="2"/>
      <c r="D22">
        <f t="shared" si="0"/>
        <v>-40</v>
      </c>
      <c r="E22" s="48">
        <f t="shared" si="1"/>
        <v>1</v>
      </c>
    </row>
    <row r="23" spans="1:5">
      <c r="A23">
        <v>4.5</v>
      </c>
      <c r="B23" s="2"/>
      <c r="C23" s="2"/>
      <c r="D23">
        <f t="shared" si="0"/>
        <v>-45</v>
      </c>
      <c r="E23" s="48">
        <f t="shared" si="1"/>
        <v>1</v>
      </c>
    </row>
    <row r="24" spans="1:5">
      <c r="A24">
        <v>5</v>
      </c>
      <c r="B24" s="2"/>
      <c r="C24" s="2"/>
      <c r="D24">
        <f t="shared" si="0"/>
        <v>-50</v>
      </c>
      <c r="E24" s="48">
        <f t="shared" si="1"/>
        <v>1</v>
      </c>
    </row>
    <row r="25" spans="1:5">
      <c r="A25">
        <v>5.5</v>
      </c>
      <c r="B25" s="2"/>
      <c r="C25" s="2"/>
      <c r="D25">
        <f t="shared" si="0"/>
        <v>-55</v>
      </c>
      <c r="E25" s="48">
        <f t="shared" si="1"/>
        <v>1</v>
      </c>
    </row>
    <row r="26" spans="1:5">
      <c r="A26">
        <v>6</v>
      </c>
      <c r="B26" s="2"/>
      <c r="C26" s="2"/>
      <c r="D26">
        <f t="shared" si="0"/>
        <v>-60</v>
      </c>
      <c r="E26" s="48">
        <f t="shared" si="1"/>
        <v>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214A-392D-4199-8236-EE2A38F19496}">
  <dimension ref="A1:J71"/>
  <sheetViews>
    <sheetView topLeftCell="A51" workbookViewId="0">
      <selection activeCell="J44" sqref="J44"/>
    </sheetView>
  </sheetViews>
  <sheetFormatPr defaultRowHeight="17.399999999999999"/>
  <sheetData>
    <row r="1" spans="1:8" ht="18" thickBot="1">
      <c r="A1" s="112" t="s">
        <v>58</v>
      </c>
      <c r="B1" s="112"/>
      <c r="C1" s="112"/>
      <c r="D1" s="112"/>
      <c r="E1" s="112"/>
      <c r="F1" s="112"/>
      <c r="G1" s="32"/>
    </row>
    <row r="2" spans="1:8" ht="18" thickTop="1">
      <c r="A2" s="113" t="s">
        <v>50</v>
      </c>
      <c r="B2" s="114"/>
      <c r="C2" s="115"/>
      <c r="D2" s="122" t="s">
        <v>51</v>
      </c>
      <c r="E2" s="123"/>
      <c r="F2" s="124"/>
      <c r="G2" s="32"/>
    </row>
    <row r="3" spans="1:8">
      <c r="A3" s="116"/>
      <c r="B3" s="117"/>
      <c r="C3" s="118"/>
      <c r="D3" s="125" t="s">
        <v>52</v>
      </c>
      <c r="E3" s="126"/>
      <c r="F3" s="127" t="s">
        <v>53</v>
      </c>
      <c r="G3" s="32"/>
    </row>
    <row r="4" spans="1:8" ht="18" thickBot="1">
      <c r="A4" s="119"/>
      <c r="B4" s="120"/>
      <c r="C4" s="121"/>
      <c r="D4" s="33" t="s">
        <v>54</v>
      </c>
      <c r="E4" s="34" t="s">
        <v>55</v>
      </c>
      <c r="F4" s="128"/>
      <c r="G4" s="32"/>
    </row>
    <row r="5" spans="1:8" ht="18" thickTop="1">
      <c r="A5" s="129" t="s">
        <v>40</v>
      </c>
      <c r="B5" s="130" t="s">
        <v>52</v>
      </c>
      <c r="C5" s="35" t="s">
        <v>54</v>
      </c>
      <c r="D5" s="36">
        <v>3937</v>
      </c>
      <c r="E5" s="37">
        <v>63</v>
      </c>
      <c r="F5" s="38">
        <v>98.424999999999997</v>
      </c>
      <c r="G5" s="32"/>
    </row>
    <row r="6" spans="1:8">
      <c r="A6" s="107"/>
      <c r="B6" s="105"/>
      <c r="C6" s="39" t="s">
        <v>55</v>
      </c>
      <c r="D6" s="40">
        <v>442</v>
      </c>
      <c r="E6" s="41">
        <v>79</v>
      </c>
      <c r="F6" s="42">
        <v>15.163147792706335</v>
      </c>
      <c r="G6" s="32"/>
    </row>
    <row r="7" spans="1:8">
      <c r="A7" s="107"/>
      <c r="B7" s="105" t="s">
        <v>56</v>
      </c>
      <c r="C7" s="108"/>
      <c r="D7" s="43"/>
      <c r="E7" s="44"/>
      <c r="F7" s="42">
        <v>88.829904888299055</v>
      </c>
      <c r="G7" s="32"/>
    </row>
    <row r="8" spans="1:8">
      <c r="A8" s="107" t="s">
        <v>41</v>
      </c>
      <c r="B8" s="105" t="s">
        <v>52</v>
      </c>
      <c r="C8" s="39" t="s">
        <v>54</v>
      </c>
      <c r="D8" s="40">
        <v>3941</v>
      </c>
      <c r="E8" s="41">
        <v>59</v>
      </c>
      <c r="F8" s="42">
        <v>98.525000000000006</v>
      </c>
      <c r="G8" s="32"/>
    </row>
    <row r="9" spans="1:8">
      <c r="A9" s="107"/>
      <c r="B9" s="105"/>
      <c r="C9" s="39" t="s">
        <v>55</v>
      </c>
      <c r="D9" s="40">
        <v>430</v>
      </c>
      <c r="E9" s="41">
        <v>91</v>
      </c>
      <c r="F9" s="42">
        <v>17.46641074856046</v>
      </c>
      <c r="G9" s="32"/>
    </row>
    <row r="10" spans="1:8">
      <c r="A10" s="107"/>
      <c r="B10" s="105" t="s">
        <v>56</v>
      </c>
      <c r="C10" s="108"/>
      <c r="D10" s="43"/>
      <c r="E10" s="44"/>
      <c r="F10" s="42">
        <v>89.183808891838083</v>
      </c>
      <c r="G10" s="32"/>
    </row>
    <row r="11" spans="1:8">
      <c r="A11" s="107" t="s">
        <v>43</v>
      </c>
      <c r="B11" s="105" t="s">
        <v>52</v>
      </c>
      <c r="C11" s="39" t="s">
        <v>54</v>
      </c>
      <c r="D11" s="40">
        <v>3936</v>
      </c>
      <c r="E11" s="41">
        <v>64</v>
      </c>
      <c r="F11" s="42">
        <v>98.4</v>
      </c>
      <c r="G11" s="32"/>
    </row>
    <row r="12" spans="1:8">
      <c r="A12" s="107"/>
      <c r="B12" s="105"/>
      <c r="C12" s="39" t="s">
        <v>55</v>
      </c>
      <c r="D12" s="40">
        <v>427</v>
      </c>
      <c r="E12" s="41">
        <v>94</v>
      </c>
      <c r="F12" s="42">
        <v>18.042226487523994</v>
      </c>
      <c r="G12" s="32"/>
    </row>
    <row r="13" spans="1:8">
      <c r="A13" s="107"/>
      <c r="B13" s="105" t="s">
        <v>56</v>
      </c>
      <c r="C13" s="108"/>
      <c r="D13" s="43"/>
      <c r="E13" s="44"/>
      <c r="F13" s="42">
        <v>89.139570891395707</v>
      </c>
      <c r="G13" s="32"/>
    </row>
    <row r="14" spans="1:8">
      <c r="A14" s="107" t="s">
        <v>44</v>
      </c>
      <c r="B14" s="105" t="s">
        <v>52</v>
      </c>
      <c r="C14" s="39" t="s">
        <v>54</v>
      </c>
      <c r="D14" s="40">
        <v>3934</v>
      </c>
      <c r="E14" s="41">
        <v>66</v>
      </c>
      <c r="F14" s="42">
        <v>98.35</v>
      </c>
      <c r="G14" s="32"/>
      <c r="H14" t="s">
        <v>84</v>
      </c>
    </row>
    <row r="15" spans="1:8">
      <c r="A15" s="107"/>
      <c r="B15" s="105"/>
      <c r="C15" s="39" t="s">
        <v>55</v>
      </c>
      <c r="D15" s="40">
        <v>423</v>
      </c>
      <c r="E15" s="41">
        <v>98</v>
      </c>
      <c r="F15" s="42">
        <v>18.809980806142036</v>
      </c>
      <c r="G15" s="32"/>
      <c r="H15" t="s">
        <v>85</v>
      </c>
    </row>
    <row r="16" spans="1:8">
      <c r="A16" s="107"/>
      <c r="B16" s="105" t="s">
        <v>56</v>
      </c>
      <c r="C16" s="108"/>
      <c r="D16" s="43"/>
      <c r="E16" s="44"/>
      <c r="F16" s="42">
        <v>89.183808891838083</v>
      </c>
      <c r="G16" s="32"/>
      <c r="H16" t="s">
        <v>87</v>
      </c>
    </row>
    <row r="17" spans="1:10">
      <c r="A17" s="107" t="s">
        <v>46</v>
      </c>
      <c r="B17" s="105" t="s">
        <v>52</v>
      </c>
      <c r="C17" s="39" t="s">
        <v>54</v>
      </c>
      <c r="D17" s="40">
        <v>3935</v>
      </c>
      <c r="E17" s="41">
        <v>65</v>
      </c>
      <c r="F17" s="42">
        <v>98.375</v>
      </c>
      <c r="G17" s="32"/>
      <c r="H17" t="s">
        <v>86</v>
      </c>
    </row>
    <row r="18" spans="1:10">
      <c r="A18" s="107"/>
      <c r="B18" s="105"/>
      <c r="C18" s="39" t="s">
        <v>55</v>
      </c>
      <c r="D18" s="40">
        <v>421</v>
      </c>
      <c r="E18" s="41">
        <v>100</v>
      </c>
      <c r="F18" s="42">
        <v>19.193857965451055</v>
      </c>
      <c r="G18" s="32"/>
    </row>
    <row r="19" spans="1:10" ht="18" thickBot="1">
      <c r="A19" s="109"/>
      <c r="B19" s="110" t="s">
        <v>56</v>
      </c>
      <c r="C19" s="111"/>
      <c r="D19" s="45"/>
      <c r="E19" s="46"/>
      <c r="F19" s="47">
        <v>89.250165892501656</v>
      </c>
      <c r="G19" s="32"/>
    </row>
    <row r="20" spans="1:10" ht="18" thickTop="1">
      <c r="A20" s="105" t="s">
        <v>57</v>
      </c>
      <c r="B20" s="105"/>
      <c r="C20" s="105"/>
      <c r="D20" s="105"/>
      <c r="E20" s="105"/>
      <c r="F20" s="105"/>
      <c r="G20" s="32"/>
    </row>
    <row r="23" spans="1:10" ht="18" thickBot="1">
      <c r="A23" s="102" t="s">
        <v>9</v>
      </c>
      <c r="B23" s="102"/>
      <c r="C23" s="102"/>
      <c r="D23" s="102"/>
      <c r="E23" s="102"/>
      <c r="F23" s="102"/>
      <c r="G23" s="102"/>
      <c r="H23" s="102"/>
    </row>
    <row r="24" spans="1:10" ht="18.600000000000001" thickTop="1" thickBot="1">
      <c r="A24" s="103" t="s">
        <v>10</v>
      </c>
      <c r="B24" s="104"/>
      <c r="C24" s="3" t="s">
        <v>11</v>
      </c>
      <c r="D24" s="4" t="s">
        <v>12</v>
      </c>
      <c r="E24" s="4" t="s">
        <v>13</v>
      </c>
      <c r="F24" s="4" t="s">
        <v>14</v>
      </c>
      <c r="G24" s="4" t="s">
        <v>15</v>
      </c>
      <c r="H24" s="5" t="s">
        <v>16</v>
      </c>
      <c r="J24" t="s">
        <v>35</v>
      </c>
    </row>
    <row r="25" spans="1:10" ht="18" thickTop="1">
      <c r="A25" s="106" t="s">
        <v>30</v>
      </c>
      <c r="B25" s="7" t="s">
        <v>17</v>
      </c>
      <c r="C25" s="8">
        <v>3.5495528144685166E-3</v>
      </c>
      <c r="D25" s="9">
        <v>1.7135707475347071E-4</v>
      </c>
      <c r="E25" s="10">
        <v>429.08487448595321</v>
      </c>
      <c r="F25" s="11">
        <v>1</v>
      </c>
      <c r="G25" s="9">
        <v>2.5707835907465695E-95</v>
      </c>
      <c r="H25" s="12">
        <v>1.0035558599373406</v>
      </c>
      <c r="J25" t="s">
        <v>94</v>
      </c>
    </row>
    <row r="26" spans="1:10">
      <c r="A26" s="99"/>
      <c r="B26" s="13" t="s">
        <v>18</v>
      </c>
      <c r="C26" s="14">
        <v>-3.2559345027705624</v>
      </c>
      <c r="D26" s="15">
        <v>8.4577138066221927E-2</v>
      </c>
      <c r="E26" s="16">
        <v>1481.9902593418401</v>
      </c>
      <c r="F26" s="17">
        <v>1</v>
      </c>
      <c r="G26" s="16">
        <v>0</v>
      </c>
      <c r="H26" s="18">
        <v>3.8544783620554302E-2</v>
      </c>
    </row>
    <row r="27" spans="1:10">
      <c r="A27" s="99" t="s">
        <v>31</v>
      </c>
      <c r="B27" s="13" t="s">
        <v>17</v>
      </c>
      <c r="C27" s="19">
        <v>3.6921360421397161E-3</v>
      </c>
      <c r="D27" s="15">
        <v>1.763035663112003E-4</v>
      </c>
      <c r="E27" s="16">
        <v>438.56421776852238</v>
      </c>
      <c r="F27" s="17">
        <v>1</v>
      </c>
      <c r="G27" s="15">
        <v>2.222946003717745E-97</v>
      </c>
      <c r="H27" s="20">
        <v>1.0036989603726174</v>
      </c>
    </row>
    <row r="28" spans="1:10">
      <c r="A28" s="99"/>
      <c r="B28" s="13" t="s">
        <v>19</v>
      </c>
      <c r="C28" s="19">
        <v>0.86622155008714463</v>
      </c>
      <c r="D28" s="15">
        <v>0.1060146536779627</v>
      </c>
      <c r="E28" s="16">
        <v>66.761512952732446</v>
      </c>
      <c r="F28" s="17">
        <v>1</v>
      </c>
      <c r="G28" s="15">
        <v>3.0642258420924044E-16</v>
      </c>
      <c r="H28" s="20">
        <v>2.3779090475639166</v>
      </c>
    </row>
    <row r="29" spans="1:10">
      <c r="A29" s="99"/>
      <c r="B29" s="13" t="s">
        <v>18</v>
      </c>
      <c r="C29" s="14">
        <v>-3.7431554548481931</v>
      </c>
      <c r="D29" s="15">
        <v>0.11151241673714675</v>
      </c>
      <c r="E29" s="16">
        <v>1126.7544232645685</v>
      </c>
      <c r="F29" s="17">
        <v>1</v>
      </c>
      <c r="G29" s="15">
        <v>5.0585564029501927E-247</v>
      </c>
      <c r="H29" s="18">
        <v>2.3679266265685294E-2</v>
      </c>
    </row>
    <row r="30" spans="1:10">
      <c r="A30" s="99" t="s">
        <v>32</v>
      </c>
      <c r="B30" s="13" t="s">
        <v>20</v>
      </c>
      <c r="C30" s="19">
        <v>3.6404866374731355E-3</v>
      </c>
      <c r="D30" s="15">
        <v>4.3207257226991492E-4</v>
      </c>
      <c r="E30" s="16">
        <v>70.99135830470658</v>
      </c>
      <c r="F30" s="17">
        <v>1</v>
      </c>
      <c r="G30" s="15">
        <v>3.5879300249166444E-17</v>
      </c>
      <c r="H30" s="20">
        <v>1.0036471212575908</v>
      </c>
    </row>
    <row r="31" spans="1:10">
      <c r="A31" s="99"/>
      <c r="B31" s="13" t="s">
        <v>17</v>
      </c>
      <c r="C31" s="19">
        <v>3.7698571953818571E-3</v>
      </c>
      <c r="D31" s="15">
        <v>1.7989561134047074E-4</v>
      </c>
      <c r="E31" s="16">
        <v>439.14572680117112</v>
      </c>
      <c r="F31" s="17">
        <v>1</v>
      </c>
      <c r="G31" s="15">
        <v>1.6609990922477528E-97</v>
      </c>
      <c r="H31" s="20">
        <v>1.0037769720448646</v>
      </c>
    </row>
    <row r="32" spans="1:10">
      <c r="A32" s="99"/>
      <c r="B32" s="13" t="s">
        <v>19</v>
      </c>
      <c r="C32" s="19">
        <v>0.99311578991395133</v>
      </c>
      <c r="D32" s="15">
        <v>0.10912055202095011</v>
      </c>
      <c r="E32" s="16">
        <v>82.829810016988503</v>
      </c>
      <c r="F32" s="17">
        <v>1</v>
      </c>
      <c r="G32" s="15">
        <v>8.9431056537818971E-20</v>
      </c>
      <c r="H32" s="20">
        <v>2.6996328706021653</v>
      </c>
    </row>
    <row r="33" spans="1:10">
      <c r="A33" s="99"/>
      <c r="B33" s="13" t="s">
        <v>18</v>
      </c>
      <c r="C33" s="14">
        <v>-4.0266265840329858</v>
      </c>
      <c r="D33" s="15">
        <v>0.12205659754871274</v>
      </c>
      <c r="E33" s="16">
        <v>1088.3289810132669</v>
      </c>
      <c r="F33" s="17">
        <v>1</v>
      </c>
      <c r="G33" s="15">
        <v>1.1363872572432505E-238</v>
      </c>
      <c r="H33" s="18">
        <v>1.7834391411310272E-2</v>
      </c>
    </row>
    <row r="34" spans="1:10">
      <c r="A34" s="99" t="s">
        <v>33</v>
      </c>
      <c r="B34" s="13" t="s">
        <v>20</v>
      </c>
      <c r="C34" s="19">
        <v>3.5829797390978294E-3</v>
      </c>
      <c r="D34" s="15">
        <v>4.3508649607014389E-4</v>
      </c>
      <c r="E34" s="16">
        <v>67.816831706186591</v>
      </c>
      <c r="F34" s="17">
        <v>1</v>
      </c>
      <c r="G34" s="15">
        <v>1.7941137946436013E-16</v>
      </c>
      <c r="H34" s="20">
        <v>1.0035894062841044</v>
      </c>
    </row>
    <row r="35" spans="1:10">
      <c r="A35" s="99"/>
      <c r="B35" s="13" t="s">
        <v>17</v>
      </c>
      <c r="C35" s="19">
        <v>3.8240793213008555E-3</v>
      </c>
      <c r="D35" s="15">
        <v>1.823943982326747E-4</v>
      </c>
      <c r="E35" s="16">
        <v>439.57278079706686</v>
      </c>
      <c r="F35" s="17">
        <v>1</v>
      </c>
      <c r="G35" s="15">
        <v>1.3409904427422615E-97</v>
      </c>
      <c r="H35" s="20">
        <v>1.0038314004418358</v>
      </c>
    </row>
    <row r="36" spans="1:10">
      <c r="A36" s="99"/>
      <c r="B36" s="13" t="s">
        <v>21</v>
      </c>
      <c r="C36" s="19">
        <v>0.88800534036687329</v>
      </c>
      <c r="D36" s="15">
        <v>0.18529555682090856</v>
      </c>
      <c r="E36" s="16">
        <v>22.966834669445078</v>
      </c>
      <c r="F36" s="17">
        <v>1</v>
      </c>
      <c r="G36" s="15">
        <v>1.6482047480253282E-6</v>
      </c>
      <c r="H36" s="20">
        <v>2.4302772375387778</v>
      </c>
    </row>
    <row r="37" spans="1:10">
      <c r="A37" s="99"/>
      <c r="B37" s="13" t="s">
        <v>19</v>
      </c>
      <c r="C37" s="19">
        <v>0.98498953209991247</v>
      </c>
      <c r="D37" s="15">
        <v>0.10949262113202</v>
      </c>
      <c r="E37" s="16">
        <v>80.927015678454225</v>
      </c>
      <c r="F37" s="17">
        <v>1</v>
      </c>
      <c r="G37" s="15">
        <v>2.3420982502627084E-19</v>
      </c>
      <c r="H37" s="20">
        <v>2.677783853500503</v>
      </c>
    </row>
    <row r="38" spans="1:10">
      <c r="A38" s="99"/>
      <c r="B38" s="13" t="s">
        <v>18</v>
      </c>
      <c r="C38" s="14">
        <v>-4.8236510864435225</v>
      </c>
      <c r="D38" s="15">
        <v>0.21407562339171496</v>
      </c>
      <c r="E38" s="16">
        <v>507.711893723402</v>
      </c>
      <c r="F38" s="17">
        <v>1</v>
      </c>
      <c r="G38" s="15">
        <v>1.9954610200876157E-112</v>
      </c>
      <c r="H38" s="18">
        <v>8.0373883034366989E-3</v>
      </c>
    </row>
    <row r="39" spans="1:10">
      <c r="A39" s="99" t="s">
        <v>34</v>
      </c>
      <c r="B39" s="13" t="s">
        <v>20</v>
      </c>
      <c r="C39" s="19">
        <v>3.5590234554092699E-3</v>
      </c>
      <c r="D39" s="15">
        <v>4.3640785014400623E-4</v>
      </c>
      <c r="E39" s="16">
        <v>66.508414098364142</v>
      </c>
      <c r="F39" s="17">
        <v>1</v>
      </c>
      <c r="G39" s="15">
        <v>3.4840325097936841E-16</v>
      </c>
      <c r="H39" s="20">
        <v>1.0035653642995601</v>
      </c>
      <c r="J39" t="s">
        <v>89</v>
      </c>
    </row>
    <row r="40" spans="1:10">
      <c r="A40" s="99"/>
      <c r="B40" s="13" t="s">
        <v>17</v>
      </c>
      <c r="C40" s="19">
        <v>3.8092380202278411E-3</v>
      </c>
      <c r="D40" s="15">
        <v>1.8265498362158027E-4</v>
      </c>
      <c r="E40" s="16">
        <v>434.92379461095726</v>
      </c>
      <c r="F40" s="17">
        <v>1</v>
      </c>
      <c r="G40" s="15">
        <v>1.3779662349925069E-96</v>
      </c>
      <c r="H40" s="20">
        <v>1.003816502388349</v>
      </c>
      <c r="J40" t="s">
        <v>88</v>
      </c>
    </row>
    <row r="41" spans="1:10">
      <c r="A41" s="99"/>
      <c r="B41" s="13" t="s">
        <v>21</v>
      </c>
      <c r="C41" s="19">
        <v>0.88171067840510642</v>
      </c>
      <c r="D41" s="15">
        <v>0.18572263541884262</v>
      </c>
      <c r="E41" s="16">
        <v>22.538371117279841</v>
      </c>
      <c r="F41" s="17">
        <v>1</v>
      </c>
      <c r="G41" s="15">
        <v>2.0598768257447258E-6</v>
      </c>
      <c r="H41" s="20">
        <v>2.4150275101475653</v>
      </c>
      <c r="J41" t="s">
        <v>90</v>
      </c>
    </row>
    <row r="42" spans="1:10">
      <c r="A42" s="99"/>
      <c r="B42" s="13" t="s">
        <v>19</v>
      </c>
      <c r="C42" s="19">
        <v>0.97626156932382246</v>
      </c>
      <c r="D42" s="15">
        <v>0.10968662821607437</v>
      </c>
      <c r="E42" s="16">
        <v>79.218208067934725</v>
      </c>
      <c r="F42" s="17">
        <v>1</v>
      </c>
      <c r="G42" s="15">
        <v>5.5615147552578731E-19</v>
      </c>
      <c r="H42" s="20">
        <v>2.6545139528378585</v>
      </c>
      <c r="J42" t="s">
        <v>91</v>
      </c>
    </row>
    <row r="43" spans="1:10">
      <c r="A43" s="99"/>
      <c r="B43" s="13" t="s">
        <v>22</v>
      </c>
      <c r="C43" s="21"/>
      <c r="D43" s="22"/>
      <c r="E43" s="16">
        <v>8.7472894769227256</v>
      </c>
      <c r="F43" s="17">
        <v>2</v>
      </c>
      <c r="G43" s="15">
        <v>1.2605214033215757E-2</v>
      </c>
      <c r="H43" s="23"/>
    </row>
    <row r="44" spans="1:10">
      <c r="A44" s="99"/>
      <c r="B44" s="13" t="s">
        <v>23</v>
      </c>
      <c r="C44" s="19">
        <v>-9.0895552586408662E-2</v>
      </c>
      <c r="D44" s="15">
        <v>0.17077882820638557</v>
      </c>
      <c r="E44" s="15">
        <v>0.28328084536513565</v>
      </c>
      <c r="F44" s="17">
        <v>1</v>
      </c>
      <c r="G44" s="15">
        <v>0.59455885338490089</v>
      </c>
      <c r="H44" s="18">
        <v>0.91311307821808052</v>
      </c>
      <c r="J44" t="s">
        <v>92</v>
      </c>
    </row>
    <row r="45" spans="1:10">
      <c r="A45" s="99"/>
      <c r="B45" s="13" t="s">
        <v>24</v>
      </c>
      <c r="C45" s="19">
        <v>-0.37095453739285772</v>
      </c>
      <c r="D45" s="15">
        <v>0.15860838591780976</v>
      </c>
      <c r="E45" s="16">
        <v>5.4700221395346436</v>
      </c>
      <c r="F45" s="17">
        <v>1</v>
      </c>
      <c r="G45" s="15">
        <v>1.9345380491930058E-2</v>
      </c>
      <c r="H45" s="18">
        <v>0.69007531346853401</v>
      </c>
      <c r="J45" t="s">
        <v>93</v>
      </c>
    </row>
    <row r="46" spans="1:10" ht="18" thickBot="1">
      <c r="A46" s="100"/>
      <c r="B46" s="24" t="s">
        <v>18</v>
      </c>
      <c r="C46" s="25">
        <v>-4.5650223729832584</v>
      </c>
      <c r="D46" s="26">
        <v>0.25025873838778201</v>
      </c>
      <c r="E46" s="27">
        <v>332.74176729675082</v>
      </c>
      <c r="F46" s="28">
        <v>1</v>
      </c>
      <c r="G46" s="26">
        <v>2.4301559724824902E-74</v>
      </c>
      <c r="H46" s="29">
        <v>1.0409646309311174E-2</v>
      </c>
    </row>
    <row r="47" spans="1:10" ht="18" thickTop="1">
      <c r="A47" s="101" t="s">
        <v>25</v>
      </c>
      <c r="B47" s="101"/>
      <c r="C47" s="101"/>
      <c r="D47" s="101"/>
      <c r="E47" s="101"/>
      <c r="F47" s="101"/>
      <c r="G47" s="101"/>
      <c r="H47" s="101"/>
    </row>
    <row r="48" spans="1:10">
      <c r="A48" s="101" t="s">
        <v>26</v>
      </c>
      <c r="B48" s="101"/>
      <c r="C48" s="101"/>
      <c r="D48" s="101"/>
      <c r="E48" s="101"/>
      <c r="F48" s="101"/>
      <c r="G48" s="101"/>
      <c r="H48" s="101"/>
    </row>
    <row r="49" spans="1:8">
      <c r="A49" s="101" t="s">
        <v>27</v>
      </c>
      <c r="B49" s="101"/>
      <c r="C49" s="101"/>
      <c r="D49" s="101"/>
      <c r="E49" s="101"/>
      <c r="F49" s="101"/>
      <c r="G49" s="101"/>
      <c r="H49" s="101"/>
    </row>
    <row r="50" spans="1:8">
      <c r="A50" s="101" t="s">
        <v>28</v>
      </c>
      <c r="B50" s="101"/>
      <c r="C50" s="101"/>
      <c r="D50" s="101"/>
      <c r="E50" s="101"/>
      <c r="F50" s="101"/>
      <c r="G50" s="101"/>
      <c r="H50" s="101"/>
    </row>
    <row r="51" spans="1:8">
      <c r="A51" s="101" t="s">
        <v>29</v>
      </c>
      <c r="B51" s="101"/>
      <c r="C51" s="101"/>
      <c r="D51" s="101"/>
      <c r="E51" s="101"/>
      <c r="F51" s="101"/>
      <c r="G51" s="101"/>
      <c r="H51" s="101"/>
    </row>
    <row r="54" spans="1:8" ht="18" thickBot="1">
      <c r="A54" s="102" t="s">
        <v>48</v>
      </c>
      <c r="B54" s="102"/>
      <c r="C54" s="102"/>
      <c r="D54" s="102"/>
      <c r="E54" s="102"/>
      <c r="F54" s="102"/>
    </row>
    <row r="55" spans="1:8" ht="22.8" thickTop="1" thickBot="1">
      <c r="A55" s="103" t="s">
        <v>36</v>
      </c>
      <c r="B55" s="104"/>
      <c r="C55" s="3" t="s">
        <v>37</v>
      </c>
      <c r="D55" s="4" t="s">
        <v>38</v>
      </c>
      <c r="E55" s="4" t="s">
        <v>14</v>
      </c>
      <c r="F55" s="5" t="s">
        <v>39</v>
      </c>
    </row>
    <row r="56" spans="1:8" ht="18" thickTop="1">
      <c r="A56" s="6" t="s">
        <v>40</v>
      </c>
      <c r="B56" s="7" t="s">
        <v>17</v>
      </c>
      <c r="C56" s="30">
        <v>-1622.9842128633461</v>
      </c>
      <c r="D56" s="10">
        <v>544.21578388004446</v>
      </c>
      <c r="E56" s="11">
        <v>1</v>
      </c>
      <c r="F56" s="31">
        <v>2.2819396634001973E-120</v>
      </c>
    </row>
    <row r="57" spans="1:8">
      <c r="A57" s="99" t="s">
        <v>41</v>
      </c>
      <c r="B57" s="13" t="s">
        <v>17</v>
      </c>
      <c r="C57" s="14">
        <v>-1600.8349358363987</v>
      </c>
      <c r="D57" s="16">
        <v>569.08063954085492</v>
      </c>
      <c r="E57" s="17">
        <v>1</v>
      </c>
      <c r="F57" s="18">
        <v>8.8982084136319769E-126</v>
      </c>
    </row>
    <row r="58" spans="1:8">
      <c r="A58" s="99"/>
      <c r="B58" s="13" t="s">
        <v>42</v>
      </c>
      <c r="C58" s="14">
        <v>-1351.7368824785453</v>
      </c>
      <c r="D58" s="16">
        <v>70.884532825148199</v>
      </c>
      <c r="E58" s="17">
        <v>1</v>
      </c>
      <c r="F58" s="18">
        <v>3.7875571561339611E-17</v>
      </c>
    </row>
    <row r="59" spans="1:8">
      <c r="A59" s="99" t="s">
        <v>43</v>
      </c>
      <c r="B59" s="13" t="s">
        <v>20</v>
      </c>
      <c r="C59" s="14">
        <v>-1316.9580782739333</v>
      </c>
      <c r="D59" s="16">
        <v>65.572705426068296</v>
      </c>
      <c r="E59" s="17">
        <v>1</v>
      </c>
      <c r="F59" s="18">
        <v>5.6009111304584944E-16</v>
      </c>
    </row>
    <row r="60" spans="1:8">
      <c r="A60" s="99"/>
      <c r="B60" s="13" t="s">
        <v>17</v>
      </c>
      <c r="C60" s="14">
        <v>-1573.8844786019529</v>
      </c>
      <c r="D60" s="16">
        <v>579.4255060821074</v>
      </c>
      <c r="E60" s="17">
        <v>1</v>
      </c>
      <c r="F60" s="18">
        <v>5.0008629769642626E-128</v>
      </c>
    </row>
    <row r="61" spans="1:8">
      <c r="A61" s="99"/>
      <c r="B61" s="13" t="s">
        <v>42</v>
      </c>
      <c r="C61" s="14">
        <v>-1328.9088770167841</v>
      </c>
      <c r="D61" s="16">
        <v>89.474302911769882</v>
      </c>
      <c r="E61" s="17">
        <v>1</v>
      </c>
      <c r="F61" s="18">
        <v>3.1064740273886804E-21</v>
      </c>
    </row>
    <row r="62" spans="1:8">
      <c r="A62" s="99" t="s">
        <v>44</v>
      </c>
      <c r="B62" s="13" t="s">
        <v>20</v>
      </c>
      <c r="C62" s="14">
        <v>-1301.9062183137105</v>
      </c>
      <c r="D62" s="16">
        <v>62.691188626215535</v>
      </c>
      <c r="E62" s="17">
        <v>1</v>
      </c>
      <c r="F62" s="18">
        <v>2.4179500957291597E-15</v>
      </c>
    </row>
    <row r="63" spans="1:8">
      <c r="A63" s="99"/>
      <c r="B63" s="13" t="s">
        <v>17</v>
      </c>
      <c r="C63" s="14">
        <v>-1563.9792649266999</v>
      </c>
      <c r="D63" s="16">
        <v>586.83728185219434</v>
      </c>
      <c r="E63" s="17">
        <v>1</v>
      </c>
      <c r="F63" s="18">
        <v>1.2213710968405941E-129</v>
      </c>
    </row>
    <row r="64" spans="1:8">
      <c r="A64" s="99"/>
      <c r="B64" s="13" t="s">
        <v>45</v>
      </c>
      <c r="C64" s="14">
        <v>-1284.3024426224474</v>
      </c>
      <c r="D64" s="16">
        <v>27.483637243689373</v>
      </c>
      <c r="E64" s="17">
        <v>1</v>
      </c>
      <c r="F64" s="18">
        <v>1.5842923596301664E-7</v>
      </c>
    </row>
    <row r="65" spans="1:9">
      <c r="A65" s="99"/>
      <c r="B65" s="13" t="s">
        <v>42</v>
      </c>
      <c r="C65" s="14">
        <v>-1314.1982141018434</v>
      </c>
      <c r="D65" s="16">
        <v>87.275180202481351</v>
      </c>
      <c r="E65" s="17">
        <v>1</v>
      </c>
      <c r="F65" s="18">
        <v>9.442544318807743E-21</v>
      </c>
      <c r="I65" t="s">
        <v>83</v>
      </c>
    </row>
    <row r="66" spans="1:9">
      <c r="A66" s="99" t="s">
        <v>46</v>
      </c>
      <c r="B66" s="13" t="s">
        <v>20</v>
      </c>
      <c r="C66" s="14">
        <v>-1297.0689216626467</v>
      </c>
      <c r="D66" s="16">
        <v>61.676935157962362</v>
      </c>
      <c r="E66" s="17">
        <v>1</v>
      </c>
      <c r="F66" s="18">
        <v>4.0469312512878796E-15</v>
      </c>
      <c r="I66" t="s">
        <v>49</v>
      </c>
    </row>
    <row r="67" spans="1:9">
      <c r="A67" s="99"/>
      <c r="B67" s="13" t="s">
        <v>17</v>
      </c>
      <c r="C67" s="14">
        <v>-1556.2406861647339</v>
      </c>
      <c r="D67" s="16">
        <v>580.0204641621367</v>
      </c>
      <c r="E67" s="17">
        <v>1</v>
      </c>
      <c r="F67" s="18">
        <v>3.7121828323423555E-128</v>
      </c>
    </row>
    <row r="68" spans="1:9">
      <c r="A68" s="99"/>
      <c r="B68" s="13" t="s">
        <v>45</v>
      </c>
      <c r="C68" s="14">
        <v>-1279.6818008824057</v>
      </c>
      <c r="D68" s="16">
        <v>26.902693597480265</v>
      </c>
      <c r="E68" s="17">
        <v>1</v>
      </c>
      <c r="F68" s="18">
        <v>2.13960480361326E-7</v>
      </c>
    </row>
    <row r="69" spans="1:9">
      <c r="A69" s="99"/>
      <c r="B69" s="13" t="s">
        <v>42</v>
      </c>
      <c r="C69" s="14">
        <v>-1308.8882212021622</v>
      </c>
      <c r="D69" s="16">
        <v>85.315534236993244</v>
      </c>
      <c r="E69" s="17">
        <v>1</v>
      </c>
      <c r="F69" s="18">
        <v>2.5435710772363198E-20</v>
      </c>
    </row>
    <row r="70" spans="1:9" ht="18" thickBot="1">
      <c r="A70" s="100"/>
      <c r="B70" s="24" t="s">
        <v>22</v>
      </c>
      <c r="C70" s="25">
        <v>-1270.5728275788667</v>
      </c>
      <c r="D70" s="27">
        <v>8.6847469904023455</v>
      </c>
      <c r="E70" s="28">
        <v>2</v>
      </c>
      <c r="F70" s="29">
        <v>1.3005622757779165E-2</v>
      </c>
    </row>
    <row r="71" spans="1:9" ht="18" thickTop="1">
      <c r="A71" s="101" t="s">
        <v>47</v>
      </c>
      <c r="B71" s="101"/>
      <c r="C71" s="101"/>
      <c r="D71" s="101"/>
      <c r="E71" s="101"/>
      <c r="F71" s="101"/>
    </row>
  </sheetData>
  <mergeCells count="40">
    <mergeCell ref="A5:A7"/>
    <mergeCell ref="B5:B6"/>
    <mergeCell ref="B7:C7"/>
    <mergeCell ref="A1:F1"/>
    <mergeCell ref="A2:C4"/>
    <mergeCell ref="D2:F2"/>
    <mergeCell ref="D3:E3"/>
    <mergeCell ref="F3:F4"/>
    <mergeCell ref="A8:A10"/>
    <mergeCell ref="B8:B9"/>
    <mergeCell ref="B10:C10"/>
    <mergeCell ref="A11:A13"/>
    <mergeCell ref="B11:B12"/>
    <mergeCell ref="B13:C13"/>
    <mergeCell ref="A14:A16"/>
    <mergeCell ref="B14:B15"/>
    <mergeCell ref="B16:C16"/>
    <mergeCell ref="A17:A19"/>
    <mergeCell ref="B17:B18"/>
    <mergeCell ref="B19:C19"/>
    <mergeCell ref="A50:H50"/>
    <mergeCell ref="A20:F20"/>
    <mergeCell ref="A23:H23"/>
    <mergeCell ref="A24:B24"/>
    <mergeCell ref="A25:A26"/>
    <mergeCell ref="A27:A29"/>
    <mergeCell ref="A30:A33"/>
    <mergeCell ref="A34:A38"/>
    <mergeCell ref="A39:A46"/>
    <mergeCell ref="A47:H47"/>
    <mergeCell ref="A48:H48"/>
    <mergeCell ref="A49:H49"/>
    <mergeCell ref="A66:A70"/>
    <mergeCell ref="A71:F71"/>
    <mergeCell ref="A51:H51"/>
    <mergeCell ref="A54:F54"/>
    <mergeCell ref="A55:B55"/>
    <mergeCell ref="A57:A58"/>
    <mergeCell ref="A59:A61"/>
    <mergeCell ref="A62:A6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RECODE</vt:lpstr>
      <vt:lpstr>오즈비</vt:lpstr>
      <vt:lpstr>시그모이드함수(1)</vt:lpstr>
      <vt:lpstr>시그모이드함수(2)</vt:lpstr>
      <vt:lpstr>시그모이드함수(3)</vt:lpstr>
      <vt:lpstr>로지스틱회귀분석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유재나</dc:creator>
  <cp:lastModifiedBy>유재나</cp:lastModifiedBy>
  <dcterms:created xsi:type="dcterms:W3CDTF">2024-11-11T05:59:37Z</dcterms:created>
  <dcterms:modified xsi:type="dcterms:W3CDTF">2024-11-11T07:36:22Z</dcterms:modified>
</cp:coreProperties>
</file>