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 codeName="Tento_zošit" defaultThemeVersion="124226"/>
  <xr:revisionPtr revIDLastSave="0" documentId="13_ncr:1_{7E80F81C-5CEA-4B3A-9CAD-BE27AD3949C6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Údaje o projekte" sheetId="10" r:id="rId1"/>
    <sheet name="Číselník kľúčových slov" sheetId="17" r:id="rId2"/>
    <sheet name="A. Projekt - žiadateľ ČV" sheetId="15" state="hidden" r:id="rId3"/>
    <sheet name="A. Projekt - partner ČV" sheetId="16" state="hidden" r:id="rId4"/>
    <sheet name="Ciselniky" sheetId="12" state="hidden" r:id="rId5"/>
  </sheets>
  <externalReferences>
    <externalReference r:id="rId6"/>
  </externalReferences>
  <definedNames>
    <definedName name="_ftn1" localSheetId="4">Ciselniky!$B$75</definedName>
    <definedName name="_ftnref1" localSheetId="4">Ciselniky!$B$72</definedName>
    <definedName name="Banskobystrický_samosprávny_kraj">Ciselniky!$A$28:$A$40</definedName>
    <definedName name="Bratislavský_samosprávny_kraj">Ciselniky!$B$28:$B$35</definedName>
    <definedName name="Časť_Rozšírenie_účasti_a_posilnenie_Európskeho_výskumného_priestoru">Ciselniky!#REF!</definedName>
    <definedName name="intenzity" localSheetId="3">VLOOKUP('A. Projekt - partner ČV'!#REF!,Ciselniky!XER$44:XES$52,2,0)</definedName>
    <definedName name="intenzity" localSheetId="2">VLOOKUP('A. Projekt - žiadateľ ČV'!#REF!,Ciselniky!XER$44:XES$52,2,0)</definedName>
    <definedName name="intenzity">VLOOKUP('Údaje o projekte'!#REF!,Ciselniky!XER$44:XES$52,2,0)</definedName>
    <definedName name="Košický_samosprávny_kraj">Ciselniky!$C$28:$C$38</definedName>
    <definedName name="mikro__malý_podnik">Ciselniky!$H$4:$H$5</definedName>
    <definedName name="nepodnik">Ciselniky!$K$4:$K$4</definedName>
    <definedName name="Nitriansky_samosprávny_kraj">Ciselniky!$D$28:$D$34</definedName>
    <definedName name="okresy1" localSheetId="3">INDIRECT(SUBSTITUTE('A. Projekt - partner ČV'!#REF!," ","_"))</definedName>
    <definedName name="okresy1" localSheetId="2">INDIRECT(SUBSTITUTE('A. Projekt - žiadateľ ČV'!#REF!," ","_"))</definedName>
    <definedName name="okresy1">INDIRECT(SUBSTITUTE('Údaje o projekte'!#REF!," ","_"))</definedName>
    <definedName name="okresy2" localSheetId="3">INDIRECT(SUBSTITUTE('A. Projekt - partner ČV'!#REF!," ","_"))</definedName>
    <definedName name="okresy2" localSheetId="2">INDIRECT(SUBSTITUTE('A. Projekt - žiadateľ ČV'!#REF!," ","_"))</definedName>
    <definedName name="okresy2">INDIRECT(SUBSTITUTE('Údaje o projekte'!#REF!," ","_"))</definedName>
    <definedName name="okresy3" localSheetId="3">INDIRECT(SUBSTITUTE('A. Projekt - partner ČV'!#REF!," ","_"))</definedName>
    <definedName name="okresy3" localSheetId="2">INDIRECT(SUBSTITUTE('A. Projekt - žiadateľ ČV'!#REF!," ","_"))</definedName>
    <definedName name="okresy3">INDIRECT(SUBSTITUTE('Údaje o projekte'!#REF!," ","_"))</definedName>
    <definedName name="okresy4" localSheetId="3">INDIRECT(SUBSTITUTE('A. Projekt - partner ČV'!#REF!," ","_"))</definedName>
    <definedName name="okresy4" localSheetId="2">INDIRECT(SUBSTITUTE('A. Projekt - žiadateľ ČV'!#REF!," ","_"))</definedName>
    <definedName name="okresy4">INDIRECT(SUBSTITUTE('Údaje o projekte'!#REF!," ","_"))</definedName>
    <definedName name="Pilier_1_Excelentná_veda">Ciselniky!#REF!</definedName>
    <definedName name="Pilier_2_Globálne_výzvy_a_európska_priemyselná_konkurencieschopnosť">Ciselniky!#REF!</definedName>
    <definedName name="Pilier_3_Inovatívna_Európa">Ciselniky!#REF!</definedName>
    <definedName name="Prešovský_samosprávny_kraj">Ciselniky!$E$28:$E$40</definedName>
    <definedName name="sdfsdf" localSheetId="3">VLOOKUP('Údaje o projekte'!#REF!,Ciselniky!XER$44:XES$52,2,0)</definedName>
    <definedName name="sdfsdf" localSheetId="2">VLOOKUP('Údaje o projekte'!#REF!,Ciselniky!XER$44:XES$52,2,0)</definedName>
    <definedName name="sdfsdf">VLOOKUP('Údaje o projekte'!#REF!,Ciselniky!XER$44:XES$52,2,0)</definedName>
    <definedName name="Stredné_Slovensko">Ciselniky!$C$64:$C$67</definedName>
    <definedName name="stredný_podnik">Ciselniky!$I$4:$I$5</definedName>
    <definedName name="Trenčiansky_samosprávny_kraj">Ciselniky!$F$28:$F$36</definedName>
    <definedName name="Trnavský_samosprávny_kraj">Ciselniky!$G$28:$G$34</definedName>
    <definedName name="veľký_podnik">Ciselniky!$J$4:$J$5</definedName>
    <definedName name="Východné_Slovensko">Ciselniky!$D$64:$D$67</definedName>
    <definedName name="Západné_Slovensko">Ciselniky!$B$64:$B$67</definedName>
    <definedName name="žiadateľ">[1]číselník!#REF!</definedName>
    <definedName name="Žilinský_samosprávny_kraj">Ciselniky!$H$28:$H$38</definedName>
  </definedNames>
  <calcPr calcId="191029"/>
</workbook>
</file>

<file path=xl/calcChain.xml><?xml version="1.0" encoding="utf-8"?>
<calcChain xmlns="http://schemas.openxmlformats.org/spreadsheetml/2006/main">
  <c r="G57" i="10" l="1"/>
  <c r="G58" i="10"/>
  <c r="G56" i="10"/>
  <c r="M63" i="10" l="1"/>
  <c r="M64" i="10"/>
  <c r="M62" i="10"/>
  <c r="D59" i="10"/>
  <c r="M61" i="10"/>
  <c r="L61" i="10"/>
  <c r="H57" i="10" l="1"/>
  <c r="H58" i="10"/>
  <c r="H56" i="10"/>
  <c r="F57" i="10"/>
  <c r="F58" i="10"/>
  <c r="F56" i="10"/>
  <c r="C59" i="10" l="1"/>
  <c r="N1" i="12" l="1"/>
  <c r="E57" i="10" l="1"/>
  <c r="I57" i="10" s="1"/>
  <c r="E58" i="10"/>
  <c r="E56" i="10"/>
  <c r="I56" i="10" l="1"/>
  <c r="I58" i="10"/>
  <c r="M57" i="10"/>
  <c r="K58" i="10"/>
  <c r="K56" i="10"/>
  <c r="L56" i="10" s="1"/>
  <c r="K57" i="10"/>
  <c r="L57" i="10" s="1"/>
  <c r="F51" i="12"/>
  <c r="G51" i="12"/>
  <c r="E51" i="12"/>
  <c r="G35" i="10"/>
  <c r="G38" i="10" l="1"/>
  <c r="L58" i="10"/>
  <c r="G39" i="10"/>
  <c r="M56" i="10"/>
  <c r="M58" i="10" s="1"/>
  <c r="F52" i="12"/>
  <c r="G52" i="12"/>
  <c r="E52" i="12"/>
  <c r="G41" i="10" l="1"/>
  <c r="E59" i="10"/>
  <c r="F59" i="10"/>
  <c r="G59" i="10"/>
  <c r="H59" i="10"/>
  <c r="I59" i="10"/>
  <c r="G36" i="10" s="1"/>
  <c r="G37" i="10" l="1"/>
  <c r="G40" i="10" s="1"/>
  <c r="A9" i="16"/>
  <c r="A10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12" authorId="0" shapeId="0" xr:uid="{00000000-0006-0000-0000-000001000000}">
      <text>
        <r>
          <rPr>
            <sz val="9"/>
            <color indexed="81"/>
            <rFont val="Segoe UI"/>
            <family val="2"/>
            <charset val="238"/>
          </rPr>
          <t xml:space="preserve">Žiadateľ sa identifikuje, či sa v súvislosti s ŽoPPM považuje za nepodnik alebo podnik. V prípade, že sa žiadateľ identifikuje ako podnik, je potrebné určiť aj veľkostnú kategóriu podniku.
</t>
        </r>
      </text>
    </comment>
    <comment ref="A15" authorId="0" shapeId="0" xr:uid="{00000000-0006-0000-0000-000002000000}">
      <text>
        <r>
          <rPr>
            <b/>
            <sz val="9"/>
            <color indexed="81"/>
            <rFont val="Segoe UI"/>
            <family val="2"/>
            <charset val="238"/>
          </rPr>
          <t xml:space="preserve">Žiadateľ uvedie, či v súvislosti s projektom je platcom DPH alebo nie. Žiadateľ, ktorý je platcom DPH podľa zákona č. 222/2004 Z. z. uvedie "nie" v prípade, že vrátenie DPH nie je uplatniteľné podľa vnútroštátnych predpisov (napr. ak ide o žiadateľa, ktorý je v súvislosti s projektom nepodnik a je platcom DPH iba v súvislosti s hospodárskou činnosťou, na ktorú podpora nie je zameraná). </t>
        </r>
      </text>
    </comment>
    <comment ref="G24" authorId="0" shapeId="0" xr:uid="{00000000-0006-0000-0000-000003000000}">
      <text>
        <r>
          <rPr>
            <b/>
            <sz val="9"/>
            <color indexed="81"/>
            <rFont val="Segoe UI"/>
            <family val="2"/>
            <charset val="238"/>
          </rPr>
          <t>Žiadateľ doplní ustanovenie, v prípade, že sa takáto povinnosť na štatutárny orgán žiadateľa vzťahuje, v opačnom prípade uvedie nerelevantné.</t>
        </r>
      </text>
    </comment>
    <comment ref="A45" authorId="0" shapeId="0" xr:uid="{00000000-0006-0000-0000-000004000000}">
      <text>
        <r>
          <rPr>
            <b/>
            <sz val="9"/>
            <color indexed="81"/>
            <rFont val="Segoe UI"/>
            <family val="2"/>
            <charset val="238"/>
          </rPr>
          <t xml:space="preserve">Uveďte 3 kľúčové slová v anglickom jazyku z hárka "Číselník kľúčových slov". </t>
        </r>
      </text>
    </comment>
    <comment ref="A46" authorId="0" shapeId="0" xr:uid="{00000000-0006-0000-0000-000005000000}">
      <text>
        <r>
          <rPr>
            <b/>
            <sz val="9"/>
            <color indexed="81"/>
            <rFont val="Segoe UI"/>
            <family val="2"/>
            <charset val="238"/>
          </rPr>
          <t>Uveďte 2 ľubovolné kľúčové slová v anglickom jazyku. Môže ísť o kľúčové slová z číselníka alebo o kľúčové slová, ktoré sa v číselníku nenachádzajú.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0000000-0006-0000-0200-000001000000}">
      <text>
        <r>
          <rPr>
            <sz val="9"/>
            <color indexed="81"/>
            <rFont val="Segoe UI"/>
            <family val="2"/>
            <charset val="238"/>
          </rPr>
          <t>V súlade s konaním menom spoločnosti (ak relevantné)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0" authorId="0" shapeId="0" xr:uid="{00000000-0006-0000-0300-000001000000}">
      <text>
        <r>
          <rPr>
            <sz val="9"/>
            <color indexed="81"/>
            <rFont val="Segoe UI"/>
            <family val="2"/>
            <charset val="238"/>
          </rPr>
          <t>V súlade s konaním menom spoločnosti (ak relevantné)</t>
        </r>
      </text>
    </comment>
  </commentList>
</comments>
</file>

<file path=xl/sharedStrings.xml><?xml version="1.0" encoding="utf-8"?>
<sst xmlns="http://schemas.openxmlformats.org/spreadsheetml/2006/main" count="865" uniqueCount="780">
  <si>
    <t>Príloha č. 1 ÚDAJE O PROJEKTE</t>
  </si>
  <si>
    <t>Žiadateľ vyplní údaje o projekte, prípadne vyberie údaj v bielych bunkách postupne od prvej kapitoly po poslednú. Sivé bunky žiadateľ nevypĺňa, vyplnia sa automaticky po vyplnení bielych buniek. V prípade, že žiadateľ nevyplní údaje o projete v poradí od prvej kapitoly po poslednú, žiadateľovi nemusí súbor pracovať korektne.</t>
  </si>
  <si>
    <t>ÚDAJE O PROJEKTE - časť A</t>
  </si>
  <si>
    <t>Kód výzvy:</t>
  </si>
  <si>
    <t>09I03-03-V04</t>
  </si>
  <si>
    <t>Názov projektu:</t>
  </si>
  <si>
    <t>Akronym projektu:</t>
  </si>
  <si>
    <t>Komponent:</t>
  </si>
  <si>
    <t>9. Efektívnejšie riadenie a posilnenie financovania výskumu, vývoja a inovácií</t>
  </si>
  <si>
    <t>Investícia:</t>
  </si>
  <si>
    <t>3. Excelentná veda</t>
  </si>
  <si>
    <t>A.1 Identifikácia žiadateľa</t>
  </si>
  <si>
    <t>Obchodné meno/názov žiadateľa:</t>
  </si>
  <si>
    <t xml:space="preserve">Sektor žiadateľa podľa § 7 zákona o štátnej podpore výskumu a vývoja: </t>
  </si>
  <si>
    <t>Typ organizácie v ŽoPPM:</t>
  </si>
  <si>
    <t>Právna forma:</t>
  </si>
  <si>
    <t>IČO:</t>
  </si>
  <si>
    <t>Platiteľ DPH v súvislosti s projektom:</t>
  </si>
  <si>
    <t>Sídlo žiadateľa:</t>
  </si>
  <si>
    <t xml:space="preserve">Obec: </t>
  </si>
  <si>
    <t>Ulica a číslo:</t>
  </si>
  <si>
    <t>PSČ:</t>
  </si>
  <si>
    <t>A.2 Identifikácia osôb žiadateľa</t>
  </si>
  <si>
    <t>Štatutárny orgán žiadateľa</t>
  </si>
  <si>
    <t>titul, meno a priezvisko</t>
  </si>
  <si>
    <t>telefónne číslo</t>
  </si>
  <si>
    <t>e-mail</t>
  </si>
  <si>
    <t>zákon a konkrétne ustanovenie, z ktorého štatutárnemu orgánu vyplýva povinnosť bezúhonnosti</t>
  </si>
  <si>
    <t>Kontaktná osoba žiadateľa</t>
  </si>
  <si>
    <t>A.3 Financovanie</t>
  </si>
  <si>
    <t>Režim financovania:</t>
  </si>
  <si>
    <t>Celkové oprávnené výdavky bez DPH:</t>
  </si>
  <si>
    <t>Celkové oprávnené výdavky na úhradu DPH:</t>
  </si>
  <si>
    <t>Žiadané prostriedky mechanizmu bez DPH:</t>
  </si>
  <si>
    <t>Žiadané prostriedky mechanizmu na DPH:</t>
  </si>
  <si>
    <t>Celkové oprávnené výdavky na projekt:</t>
  </si>
  <si>
    <t>Žiadané prostriedky mechanizmu na projekt:</t>
  </si>
  <si>
    <t>ÚDAJE O PROJEKTE - časť B</t>
  </si>
  <si>
    <t>B.1 Kľúčové slová k hodnoteniu ŽoPPM</t>
  </si>
  <si>
    <t>Žiadateľ v tejto časti uvedie kľúčové slová, ktoré najlepšie definujú vednú oblasť a zameranie projektu, ktorý má byť predmetom podpory. Uvedené kľúčové slová budú slúžiť na výber a priradenie odborných hodnotiteľov pre ŽoPPM, preto odporúčame uviesť čo najpresnejší výber z hľadiska zamerania predkladaného projektu.</t>
  </si>
  <si>
    <t>Kľúčové slová z číselníka:</t>
  </si>
  <si>
    <t>Kľúčové slová voľné:</t>
  </si>
  <si>
    <t>B.2 Informácie o výskumníkovi</t>
  </si>
  <si>
    <t xml:space="preserve">Typ podpory (fáza kariéry výskumníka): </t>
  </si>
  <si>
    <t>Meno a priezvisko výskumníka:</t>
  </si>
  <si>
    <t xml:space="preserve">Pracovný úväzok na projekte v %: </t>
  </si>
  <si>
    <t xml:space="preserve">Vedná oblasť výskumníka: </t>
  </si>
  <si>
    <t>Príspevok na štipendium základný/24 mesiacov</t>
  </si>
  <si>
    <t>Príspevok na štipendium zvýšený/10 mesiacov</t>
  </si>
  <si>
    <t>Príspevok na výskum/34 mesiacov</t>
  </si>
  <si>
    <t xml:space="preserve">Typ výskumníka: </t>
  </si>
  <si>
    <t>B.3 Rozpočet projektu</t>
  </si>
  <si>
    <t xml:space="preserve">Typ výskumu: </t>
  </si>
  <si>
    <t>Dodržanie podmienok pre stanovenie zvýšenej miery financovania na priemyselný výskum:</t>
  </si>
  <si>
    <t>Počet mesiacov realizácie výskumu</t>
  </si>
  <si>
    <t>Celkové oprávnené výdavky počas trvania projektu</t>
  </si>
  <si>
    <t xml:space="preserve">Mzdové náklady výskumníka </t>
  </si>
  <si>
    <t>Príspevok na výskum bez DPH</t>
  </si>
  <si>
    <t>Príspevok na výskumný tím</t>
  </si>
  <si>
    <t xml:space="preserve">Príspevok na nepriame náklady bez DPH pre inštitúciu </t>
  </si>
  <si>
    <t>Celkové oprávnené výdavky na projekt bez DPH</t>
  </si>
  <si>
    <t>DPH</t>
  </si>
  <si>
    <t>bez DPH</t>
  </si>
  <si>
    <t>SPOLU</t>
  </si>
  <si>
    <t>Číselník kľúčových slov</t>
  </si>
  <si>
    <t xml:space="preserve">Chemistry </t>
  </si>
  <si>
    <t>Inorganic Chemistry</t>
  </si>
  <si>
    <t>Catalysis</t>
  </si>
  <si>
    <t xml:space="preserve">Coordination chemistry </t>
  </si>
  <si>
    <t>Inorganic and nuclear chemistry</t>
  </si>
  <si>
    <t xml:space="preserve">NMP Non-Metallic Materials &amp; basic processes </t>
  </si>
  <si>
    <t>Organometallic chemistry</t>
  </si>
  <si>
    <t>Radiation and nuclear chemistry</t>
  </si>
  <si>
    <t>Organic, Polymer and Molecular Chemistry</t>
  </si>
  <si>
    <t xml:space="preserve">Carbonhydrates </t>
  </si>
  <si>
    <t>Combinatorial chemistry</t>
  </si>
  <si>
    <t>Heterocyclic chemistry</t>
  </si>
  <si>
    <t>Macromolecular chemistry</t>
  </si>
  <si>
    <t xml:space="preserve">Molecular architecture and structure </t>
  </si>
  <si>
    <t>Molecular biology</t>
  </si>
  <si>
    <t>Molecular chemistry</t>
  </si>
  <si>
    <t>Natural product synthesis</t>
  </si>
  <si>
    <t>Organic chemistry</t>
  </si>
  <si>
    <t xml:space="preserve">Organic reaction mechanism </t>
  </si>
  <si>
    <t>Peptide chemistry</t>
  </si>
  <si>
    <t>Polymer chemistry</t>
  </si>
  <si>
    <t>Stereochemistry</t>
  </si>
  <si>
    <t xml:space="preserve">Supramolecular chemistry </t>
  </si>
  <si>
    <t>Synthetic Organic chemistry</t>
  </si>
  <si>
    <t>Physical and Analytical Chemistry</t>
  </si>
  <si>
    <t>Analytical chemistry</t>
  </si>
  <si>
    <t>Chemical instrumentation</t>
  </si>
  <si>
    <t>Chemical reactions: mechanisms, dynamics, kinetics and catalytic reactions</t>
  </si>
  <si>
    <t>Chemistry of condensed matter</t>
  </si>
  <si>
    <t xml:space="preserve">Chromatography </t>
  </si>
  <si>
    <t xml:space="preserve">Colloid chemistry </t>
  </si>
  <si>
    <t>Corrosion</t>
  </si>
  <si>
    <t>Crystallography and X-ray diffraction</t>
  </si>
  <si>
    <t>Electrochemistry, electrodialysis, microfluidics, sensors</t>
  </si>
  <si>
    <t>Forensic chemistry</t>
  </si>
  <si>
    <t>Heterogeneous catalysis</t>
  </si>
  <si>
    <t xml:space="preserve">Homogeneous catalysis </t>
  </si>
  <si>
    <t>Ionic liquids</t>
  </si>
  <si>
    <t>Mass Spectrometry</t>
  </si>
  <si>
    <t>Method development in chemistry</t>
  </si>
  <si>
    <t>Microscopy</t>
  </si>
  <si>
    <t>Molecular dynamics</t>
  </si>
  <si>
    <t>Molecular electronics</t>
  </si>
  <si>
    <t xml:space="preserve">Photocatalysis </t>
  </si>
  <si>
    <t>Photochemistry</t>
  </si>
  <si>
    <t>Physical chemistry</t>
  </si>
  <si>
    <t>Physical chemistry of biological systems</t>
  </si>
  <si>
    <t>Quantum Chemistry</t>
  </si>
  <si>
    <t>Spectroscopic and spectrometric techniques</t>
  </si>
  <si>
    <t>Structure and dynamics of disordered systems: soft matter (gels, colloids, liquid crystals, etc.), liquids, glasses, defects, etc.</t>
  </si>
  <si>
    <t>Surface chemistry</t>
  </si>
  <si>
    <t>Theoretical and computational chemistry</t>
  </si>
  <si>
    <t>Trace Analysis</t>
  </si>
  <si>
    <t>Applied and Industrial Chemistry</t>
  </si>
  <si>
    <t xml:space="preserve">Biochemistry </t>
  </si>
  <si>
    <t>Applied chemistry</t>
  </si>
  <si>
    <t>Biological chemistry</t>
  </si>
  <si>
    <t xml:space="preserve">Biomaterials, biomaterials synthesis </t>
  </si>
  <si>
    <t>Ceramics</t>
  </si>
  <si>
    <t>Coating and films</t>
  </si>
  <si>
    <t>Drinking water treatment</t>
  </si>
  <si>
    <t>Electrochemistry, batteries and fuel cells, electrolysis</t>
  </si>
  <si>
    <t>Environment chemistry</t>
  </si>
  <si>
    <t>Enzymology</t>
  </si>
  <si>
    <t>Food chemistry</t>
  </si>
  <si>
    <t>Fuel cell technology</t>
  </si>
  <si>
    <t xml:space="preserve">Graphene, 2D materials </t>
  </si>
  <si>
    <t>Hydrogen</t>
  </si>
  <si>
    <t>Industrial chemistry</t>
  </si>
  <si>
    <t>Intelligent materials, self-assembled materials</t>
  </si>
  <si>
    <t>Materials for sensors</t>
  </si>
  <si>
    <t>Medicinal chemistry</t>
  </si>
  <si>
    <t>Nanochemistry</t>
  </si>
  <si>
    <t>New materials: oxides, alloys, composite, organic-inorganic hybrid, nanoparticles</t>
  </si>
  <si>
    <t>Pharmaceutical chemistry</t>
  </si>
  <si>
    <t>Polymers and plastics</t>
  </si>
  <si>
    <t>Porous Materials</t>
  </si>
  <si>
    <t>Structural properties of materials</t>
  </si>
  <si>
    <t>Surface modification</t>
  </si>
  <si>
    <t>Thin films</t>
  </si>
  <si>
    <t>Toxicology</t>
  </si>
  <si>
    <t>Economic Sciences</t>
  </si>
  <si>
    <t>Economics</t>
  </si>
  <si>
    <t>Behavioural economics</t>
  </si>
  <si>
    <t>Big data</t>
  </si>
  <si>
    <t>Development, economic growth</t>
  </si>
  <si>
    <t>Econometrics, statistical methods</t>
  </si>
  <si>
    <t>Economic geography</t>
  </si>
  <si>
    <t xml:space="preserve">Economic history </t>
  </si>
  <si>
    <t>Industrial economics</t>
  </si>
  <si>
    <t>International trade</t>
  </si>
  <si>
    <t xml:space="preserve">Labour economics </t>
  </si>
  <si>
    <t>Macroeconomics</t>
  </si>
  <si>
    <t>Public economics</t>
  </si>
  <si>
    <t>Social economics</t>
  </si>
  <si>
    <t>Urban and regional economics</t>
  </si>
  <si>
    <t>Economic Development</t>
  </si>
  <si>
    <t xml:space="preserve">Competitiveness, innovation, research and development </t>
  </si>
  <si>
    <t>Economic development</t>
  </si>
  <si>
    <t>Economics of innovation</t>
  </si>
  <si>
    <t>Industrial clusters</t>
  </si>
  <si>
    <t>Natural resources and environmental economics</t>
  </si>
  <si>
    <t>Management</t>
  </si>
  <si>
    <t>Business governance</t>
  </si>
  <si>
    <t>Entrepreneurship</t>
  </si>
  <si>
    <t xml:space="preserve">Human resource management </t>
  </si>
  <si>
    <t>Innovation management</t>
  </si>
  <si>
    <t>Marketing strategy</t>
  </si>
  <si>
    <t>New industrial value chains</t>
  </si>
  <si>
    <t>Organization studies: theory &amp; strategy, industrial organization</t>
  </si>
  <si>
    <t>Startups</t>
  </si>
  <si>
    <t>Finance</t>
  </si>
  <si>
    <t>Accounting</t>
  </si>
  <si>
    <t>Banking, corporate finance, accounting</t>
  </si>
  <si>
    <t>Finance, banking, insurance</t>
  </si>
  <si>
    <t>Financial &amp; Investment management</t>
  </si>
  <si>
    <t xml:space="preserve">Financial markets, asset prices, international finance </t>
  </si>
  <si>
    <t>Venture capital</t>
  </si>
  <si>
    <t>Information Science and Engineering</t>
  </si>
  <si>
    <t>Computer science and informatics</t>
  </si>
  <si>
    <t>Algorithms, distributed, parallel and network algorithms, algorithmic game theory</t>
  </si>
  <si>
    <t>Artificial intelligence, intelligent systems, multi agent systems</t>
  </si>
  <si>
    <t>Augmented Reality</t>
  </si>
  <si>
    <t>Bioinformatics, biocomputing, and DNA and molecular computation</t>
  </si>
  <si>
    <t>Blockchain</t>
  </si>
  <si>
    <t>Cloud computing</t>
  </si>
  <si>
    <t>Cognitive science</t>
  </si>
  <si>
    <t>Complexity and cryptography, electronic security, privacy, biometrics</t>
  </si>
  <si>
    <t>Computer architecture, pervasive computing, ubiquitous computing</t>
  </si>
  <si>
    <t>Computer games</t>
  </si>
  <si>
    <t xml:space="preserve">Computer graphics, computer vision, multi media, computer games </t>
  </si>
  <si>
    <t>Computer science</t>
  </si>
  <si>
    <t>Computer hardware and architecture</t>
  </si>
  <si>
    <t xml:space="preserve">Data mining </t>
  </si>
  <si>
    <t>E-Commerce</t>
  </si>
  <si>
    <t>E-learning, user modelling, collaborative systems</t>
  </si>
  <si>
    <t>Embedded systems</t>
  </si>
  <si>
    <t>Extended reality</t>
  </si>
  <si>
    <t>Human computer interaction and interface, visualization and natural language processing</t>
  </si>
  <si>
    <t>Intelligent robotics, cybernetics</t>
  </si>
  <si>
    <t>Informatics</t>
  </si>
  <si>
    <t>Information security</t>
  </si>
  <si>
    <t>Internet of Things</t>
  </si>
  <si>
    <t xml:space="preserve">Internet and semantic web, database systems and libraries </t>
  </si>
  <si>
    <t>Machine learning, statistical data processing and applications using signal processing (e.g. speech, image, video)</t>
  </si>
  <si>
    <t>Multimedia</t>
  </si>
  <si>
    <t>Networks (communication networks, sensor networks, networks of robots, etc.)</t>
  </si>
  <si>
    <t xml:space="preserve">Numerical analysis, simulation, optimisation, modelling tools </t>
  </si>
  <si>
    <t>Ontologies, neural networks, genetic programming, fuzzy logic</t>
  </si>
  <si>
    <t>Quantum Technologies (e.g. computing and communication)</t>
  </si>
  <si>
    <t>Scientific computing and data processing</t>
  </si>
  <si>
    <t xml:space="preserve">Software engineering, operating systems, computer languages </t>
  </si>
  <si>
    <t>Theoretical computer science, formal methods</t>
  </si>
  <si>
    <t>Systems and Communication Engineering: Electrical, electronic, communication, optical and systems engineering</t>
  </si>
  <si>
    <t>Control engineering</t>
  </si>
  <si>
    <t>Diagnostic and implantable devices, environmental monitoring</t>
  </si>
  <si>
    <t>Electrical and electronic engineering: semiconductors, components, systems</t>
  </si>
  <si>
    <t>Electronics, photonics</t>
  </si>
  <si>
    <t>Human computer interaction</t>
  </si>
  <si>
    <t>Nanotechnology, nano-materials, nano engineering</t>
  </si>
  <si>
    <t xml:space="preserve">Optical engineering </t>
  </si>
  <si>
    <t>Signal processing</t>
  </si>
  <si>
    <t>Simulation engineering and modelling</t>
  </si>
  <si>
    <t>Systems engineering, sensorics, actorics, automation</t>
  </si>
  <si>
    <t>Wireless communications, communication, high frequency, mobile technology</t>
  </si>
  <si>
    <t>Products and Processes Engineering: Product design, process design and control, construction methods, civil engineering, energy processes, material engineering</t>
  </si>
  <si>
    <t>Aerospace engineering</t>
  </si>
  <si>
    <t>Architecture, smart buildings, smart cities, urban engineering</t>
  </si>
  <si>
    <t>Chemical engineering, technical chemistry</t>
  </si>
  <si>
    <t>Civil engineering</t>
  </si>
  <si>
    <t>Civil engineering, maritime/hydraulic engineering, geotechnics, waste treatment</t>
  </si>
  <si>
    <t>Computational engineering and computer aided design</t>
  </si>
  <si>
    <t>Energy collection, conversion and storage, renewable energy</t>
  </si>
  <si>
    <t>Energy systems, smart energy, smart grids, wireless energy transfer</t>
  </si>
  <si>
    <t>Environmental engineering and geotechnics</t>
  </si>
  <si>
    <t xml:space="preserve">Fluid mechanics, hydraulic-, turbo-, and piston engines </t>
  </si>
  <si>
    <t>Industrial bioengineering</t>
  </si>
  <si>
    <t xml:space="preserve">Industrial design (product design, ergonomics, man-machine interfaces, etc.) </t>
  </si>
  <si>
    <t>Lightweight construction, textile technology</t>
  </si>
  <si>
    <t xml:space="preserve">Maritime Engineering </t>
  </si>
  <si>
    <t>Materials engineering</t>
  </si>
  <si>
    <t>Mechanical and manufacturing engineering (shaping, mounting, joining, separation)</t>
  </si>
  <si>
    <t>Production technology, process engineering</t>
  </si>
  <si>
    <t xml:space="preserve">Sustainable design (for recycling, for environment, eco-design) </t>
  </si>
  <si>
    <t>Transport engineering, intelligent transport systems</t>
  </si>
  <si>
    <t>Environmental and Geosciences</t>
  </si>
  <si>
    <t>Environment and society</t>
  </si>
  <si>
    <t>Circular economy</t>
  </si>
  <si>
    <t>Environment</t>
  </si>
  <si>
    <t>Environmental health</t>
  </si>
  <si>
    <t xml:space="preserve">Environmental regulations and climate negotiations </t>
  </si>
  <si>
    <t>Environmental risk measurement</t>
  </si>
  <si>
    <t>Mobility and transportation</t>
  </si>
  <si>
    <t>Renewable energy sources</t>
  </si>
  <si>
    <t>Spatial and regional planning</t>
  </si>
  <si>
    <t>Sustainable development and nature protection</t>
  </si>
  <si>
    <t>Urbanization and urban planning, cities</t>
  </si>
  <si>
    <t>Earth system science</t>
  </si>
  <si>
    <t>Air and water pollution control</t>
  </si>
  <si>
    <t>Atmospheric chemistry, atmospheric composition, air pollution</t>
  </si>
  <si>
    <t>Biogeochemistry, biogeochemical cycles, environmental chemistry</t>
  </si>
  <si>
    <t>Climatology and climate change</t>
  </si>
  <si>
    <t>Coastal Engineering</t>
  </si>
  <si>
    <t>Cryosphere, dynamics of snow and ice cover, sea ice, permafrost and ice sheets</t>
  </si>
  <si>
    <t xml:space="preserve">Earth observations from space/remote sensing </t>
  </si>
  <si>
    <t xml:space="preserve">ENV Environmental Hazard Analysis </t>
  </si>
  <si>
    <t xml:space="preserve">Environment, Pollution &amp; Climate </t>
  </si>
  <si>
    <t>Environmental chemistry</t>
  </si>
  <si>
    <t>Geochemistry and geophysics</t>
  </si>
  <si>
    <t>Geology, tectonics, volcanology</t>
  </si>
  <si>
    <t>Seismology, geodynamics</t>
  </si>
  <si>
    <t>Oceanography</t>
  </si>
  <si>
    <t>Hydrology</t>
  </si>
  <si>
    <t>Meteorology, atmospheric physics and dynamics</t>
  </si>
  <si>
    <t>Mineralogy, petrology, igneous petrology, metamorphic petrology</t>
  </si>
  <si>
    <t>Natural resources exploration and exploitation</t>
  </si>
  <si>
    <t>Paleoclimatology, paleoecology</t>
  </si>
  <si>
    <t>Geomagnetism, palaeomagnetism</t>
  </si>
  <si>
    <t>Geohazards</t>
  </si>
  <si>
    <t>Physical geography</t>
  </si>
  <si>
    <t xml:space="preserve">Sedimentology, soil science, palaeontology, earth evolution </t>
  </si>
  <si>
    <t>Earth system modelling and interactions</t>
  </si>
  <si>
    <t>Planetary geology and geophysics</t>
  </si>
  <si>
    <t>Terrestrial ecology, land cover change</t>
  </si>
  <si>
    <t>Evolutionary, population and environmental biology</t>
  </si>
  <si>
    <t>Animal behaviour</t>
  </si>
  <si>
    <t>Biodiversity, comparative biology</t>
  </si>
  <si>
    <t xml:space="preserve">Biodiversity, conservation biology, conservation genetics </t>
  </si>
  <si>
    <t>Biogeography, macro-ecology</t>
  </si>
  <si>
    <t>Ecology</t>
  </si>
  <si>
    <t>Environmental biology</t>
  </si>
  <si>
    <t xml:space="preserve">Environmental toxicology at the population and ecosystems level </t>
  </si>
  <si>
    <t>Evolutionary biology</t>
  </si>
  <si>
    <t>Freshwater biology</t>
  </si>
  <si>
    <t>Marine biology</t>
  </si>
  <si>
    <t>Population biology, population dynamics, population genetics</t>
  </si>
  <si>
    <t>Species interactions (e.g. food-webs, symbiosis, parasitism, mutualism, bio- invasion)</t>
  </si>
  <si>
    <t>Systems evolution, biological adaptation, phylogenetics, systematics</t>
  </si>
  <si>
    <t>Applied Life Sciences and Non-Medical Biotechnology</t>
  </si>
  <si>
    <t>Agricultural waste</t>
  </si>
  <si>
    <t>Agriculture / Forestry / Rural Development</t>
  </si>
  <si>
    <t>Agriculture related to animal husbandry, dairying, livestock raising</t>
  </si>
  <si>
    <t>Agriculture related to crop production, applied plant biology</t>
  </si>
  <si>
    <t>Agriculture related to crop production, soil biology and cultivation, applied plant biology</t>
  </si>
  <si>
    <t>Agroindustry</t>
  </si>
  <si>
    <t xml:space="preserve">Applied biotechnology (non-medical), bioreactors, applied microbiology </t>
  </si>
  <si>
    <t>Aquaculture, fisheries</t>
  </si>
  <si>
    <t>Biohazards, biological containment, biosafety, biosecurity</t>
  </si>
  <si>
    <t>Biomimetics</t>
  </si>
  <si>
    <t>Environmental biotechnology, bioremediation, biodegradation</t>
  </si>
  <si>
    <t>Forestry, biomass production (e.g. for biofuels)</t>
  </si>
  <si>
    <t>Life Sciences</t>
  </si>
  <si>
    <t>Biological sciences</t>
  </si>
  <si>
    <t>Botany</t>
  </si>
  <si>
    <t>Zoology</t>
  </si>
  <si>
    <t>Mycology</t>
  </si>
  <si>
    <t>Ornithology</t>
  </si>
  <si>
    <t>Entomology</t>
  </si>
  <si>
    <t>Mammalian biology</t>
  </si>
  <si>
    <t>Limnology</t>
  </si>
  <si>
    <t>Biology-general</t>
  </si>
  <si>
    <t>Paleobiology</t>
  </si>
  <si>
    <t>Cryobiology</t>
  </si>
  <si>
    <t>Molecular and Structural Biology</t>
  </si>
  <si>
    <t>Biophysics (e.g. transport mechanisms, bioenergetics, fluorescence)</t>
  </si>
  <si>
    <t>Carbohydrate synthesis, modification and turnover</t>
  </si>
  <si>
    <t>DNA synthesis, modification, repair, recombination, degradation</t>
  </si>
  <si>
    <t>Lipid synthesis, modification and turnover</t>
  </si>
  <si>
    <t>Metabolism</t>
  </si>
  <si>
    <t>Molecular biology and interactions</t>
  </si>
  <si>
    <t>Protein synthesis, modification and turnover</t>
  </si>
  <si>
    <t xml:space="preserve">RNA synthesis, processing, modification and degradation </t>
  </si>
  <si>
    <t>Structural biology</t>
  </si>
  <si>
    <t>Genetics, Genomics, Bioinformatics and Systems Biology</t>
  </si>
  <si>
    <t>Applied genetic engineering, transgenic organisms, recombinant proteins, biosensors</t>
  </si>
  <si>
    <t>Bioinformatics</t>
  </si>
  <si>
    <t>Biological systems analysis, modelling and simulation</t>
  </si>
  <si>
    <t>Biostatistics</t>
  </si>
  <si>
    <t>Computational biology</t>
  </si>
  <si>
    <t xml:space="preserve">Epigenetics and gene regulation </t>
  </si>
  <si>
    <t>Genetics</t>
  </si>
  <si>
    <t>Genetic engineering</t>
  </si>
  <si>
    <t>Genetic epidemiology</t>
  </si>
  <si>
    <t>Genomics, comparative genomics, functional genomics</t>
  </si>
  <si>
    <t>Metabolomics</t>
  </si>
  <si>
    <t xml:space="preserve">Molecular genetics, reverse genetics and RNAi </t>
  </si>
  <si>
    <t>Pharmacogenomics</t>
  </si>
  <si>
    <t xml:space="preserve">Plant genetics </t>
  </si>
  <si>
    <t>Proteomics</t>
  </si>
  <si>
    <t>Quantitative genetics</t>
  </si>
  <si>
    <t>Systems biology</t>
  </si>
  <si>
    <t>Transcriptomics</t>
  </si>
  <si>
    <t>Cellular and Developmental Biology</t>
  </si>
  <si>
    <t>Animal-related development, development genetics, pattern formation and embryology</t>
  </si>
  <si>
    <t xml:space="preserve">Cell biology and molecular transport mechanisms </t>
  </si>
  <si>
    <t>Cell differentiation, physiology and dynamics</t>
  </si>
  <si>
    <t>Cell signalling and cellular interactions</t>
  </si>
  <si>
    <t>Development, developmental genetics, pattern formation and embryology in plants</t>
  </si>
  <si>
    <t>Developmental biology</t>
  </si>
  <si>
    <t xml:space="preserve">Morphology and functional imaging of cells </t>
  </si>
  <si>
    <t>Organelle biology</t>
  </si>
  <si>
    <t xml:space="preserve">Signal transduction </t>
  </si>
  <si>
    <t>Stem cell biology</t>
  </si>
  <si>
    <t>Physiology, Pathophysiology and Endocrinology</t>
  </si>
  <si>
    <t>Ageing</t>
  </si>
  <si>
    <t>Cancer and its biological basis</t>
  </si>
  <si>
    <t>Cardiovascular diseases</t>
  </si>
  <si>
    <t>Comparative physiology and pathophysiology</t>
  </si>
  <si>
    <t>Endocrinology</t>
  </si>
  <si>
    <t>Metabolism, biological basis of metabolism related disorders</t>
  </si>
  <si>
    <t>Organ physiology and pathophysiology</t>
  </si>
  <si>
    <t>Pathophysiology</t>
  </si>
  <si>
    <t>Physiology</t>
  </si>
  <si>
    <t>Rare diseases</t>
  </si>
  <si>
    <t>Technologies involving the manipulation of cells, tissues, organs or the whole organism (assisted reproduction)</t>
  </si>
  <si>
    <t>Neurosciences and neural disorders</t>
  </si>
  <si>
    <t xml:space="preserve">Behavioural neuroscience (e.g. sleep, consciousness, handedness) </t>
  </si>
  <si>
    <t>Developmental neurobiology</t>
  </si>
  <si>
    <t>Mechanisms of pain</t>
  </si>
  <si>
    <t xml:space="preserve">Molecular and cellular neuroscience </t>
  </si>
  <si>
    <t>Neuroanatomy and neurophysiology</t>
  </si>
  <si>
    <t>Neuroimaging and computational neuroscience</t>
  </si>
  <si>
    <t>Neurological disorders (e.g. Alzheimer's disease, Huntington's disease, Parkinson's disease)</t>
  </si>
  <si>
    <t>Neuroscience</t>
  </si>
  <si>
    <t xml:space="preserve">Poisoning </t>
  </si>
  <si>
    <t>Psychiatric disorders</t>
  </si>
  <si>
    <t>Sensory systems (e.g. visual system, auditory system)</t>
  </si>
  <si>
    <t>Immunity and infection</t>
  </si>
  <si>
    <t>Adaptive immunity</t>
  </si>
  <si>
    <t>Anticancer therapy</t>
  </si>
  <si>
    <t>Bacteriology</t>
  </si>
  <si>
    <t>Biological basis of immunity related disorders (e.g. autoimmunity)</t>
  </si>
  <si>
    <t>Immunity</t>
  </si>
  <si>
    <t>Immunogenetics</t>
  </si>
  <si>
    <t>Immunological memory and tolerance</t>
  </si>
  <si>
    <t>Immunosignalling</t>
  </si>
  <si>
    <t>Infection</t>
  </si>
  <si>
    <t>Innate immunity and inflammation</t>
  </si>
  <si>
    <t>Microbiology</t>
  </si>
  <si>
    <t>Parasitology</t>
  </si>
  <si>
    <t>Phagocytosis and cellular immunity</t>
  </si>
  <si>
    <t>Prevention and treatment of infection by pathogens (e.g. vaccination, antibiotics, fungicide)</t>
  </si>
  <si>
    <t xml:space="preserve">Veterinary medicine and infectious diseases in animals </t>
  </si>
  <si>
    <t>Virology</t>
  </si>
  <si>
    <t>Diagnostic tools, therapies and public health</t>
  </si>
  <si>
    <t>Biophotonics, Imaging, image and data processing</t>
  </si>
  <si>
    <t>Bioremediation, diagnostic biotechnologies (DNA chips and biosensing devices) in environmental management</t>
  </si>
  <si>
    <t>Diagnostic tools</t>
  </si>
  <si>
    <t>Drug development, clinical phases</t>
  </si>
  <si>
    <t xml:space="preserve">Environment and health risks, occupational medicine </t>
  </si>
  <si>
    <t>Gene therapy, cell therapy, regenerative medicine</t>
  </si>
  <si>
    <t>Health services, health care research</t>
  </si>
  <si>
    <t xml:space="preserve">Medical engineering and technology </t>
  </si>
  <si>
    <t>Personalised medicine</t>
  </si>
  <si>
    <t>Pharmacology, pharmacogenomics, drug discovery and design, drug therapy</t>
  </si>
  <si>
    <t>Public health and epidemiology</t>
  </si>
  <si>
    <t>Radiation therapy</t>
  </si>
  <si>
    <t>Tissue engineering</t>
  </si>
  <si>
    <t>Vaccines</t>
  </si>
  <si>
    <t>Clinical medicine</t>
  </si>
  <si>
    <t xml:space="preserve">Andrology </t>
  </si>
  <si>
    <t>Obstetrics and gynaecology</t>
  </si>
  <si>
    <t>Paediatrics</t>
  </si>
  <si>
    <t>Cardiac and Cardiovascular systems</t>
  </si>
  <si>
    <t>Peripheral vascular disease</t>
  </si>
  <si>
    <t>Hematology</t>
  </si>
  <si>
    <t>Respiratory systems</t>
  </si>
  <si>
    <t>Critical care medicine and Emergency medicine</t>
  </si>
  <si>
    <t>Anaesthesiology</t>
  </si>
  <si>
    <t>Orthopaedics</t>
  </si>
  <si>
    <t>Surgery</t>
  </si>
  <si>
    <t>Radiology, nuclear medicine and medical imaging</t>
  </si>
  <si>
    <t>Transplantation</t>
  </si>
  <si>
    <t>Dentistry, oral surgery and medicine</t>
  </si>
  <si>
    <t>Dermatology and venereal diseases</t>
  </si>
  <si>
    <t>Allergy</t>
  </si>
  <si>
    <t>Rheumatology</t>
  </si>
  <si>
    <t>Endocrinology and metabolism (including diabetes, hormones)</t>
  </si>
  <si>
    <t>Gastroenterology and hepatology</t>
  </si>
  <si>
    <t>Urology and nephrology</t>
  </si>
  <si>
    <t>Oncology</t>
  </si>
  <si>
    <t>Ophthalmology</t>
  </si>
  <si>
    <t>Otorhinolaryngology</t>
  </si>
  <si>
    <t>Psychiatry</t>
  </si>
  <si>
    <t>Clinical neurology</t>
  </si>
  <si>
    <t>Geriatrics and gerontology</t>
  </si>
  <si>
    <t>General and internal medicine</t>
  </si>
  <si>
    <t>Other clinical medicine subjects</t>
  </si>
  <si>
    <t>Integrative and complementary medicine (alternative practice systems)</t>
  </si>
  <si>
    <t>Other medical and health sciences</t>
  </si>
  <si>
    <t>Nursing, nutrition, dietetics</t>
  </si>
  <si>
    <t>Tropical medicine</t>
  </si>
  <si>
    <t>Sport and fitness science</t>
  </si>
  <si>
    <t>Palliative medicine</t>
  </si>
  <si>
    <t>Social biomedical sciences (includes family planning, sexual health, psycho-oncology, political and social effects of biomedical research)</t>
  </si>
  <si>
    <t>Medical ethics</t>
  </si>
  <si>
    <t>Substance abuse</t>
  </si>
  <si>
    <t>Forensic science</t>
  </si>
  <si>
    <t>Digital medicine, e-medicine, medical applications of artificial intelligence</t>
  </si>
  <si>
    <t>Other medical sciences</t>
  </si>
  <si>
    <t xml:space="preserve">Mathematics </t>
  </si>
  <si>
    <t>Mathematics</t>
  </si>
  <si>
    <t>Algebra</t>
  </si>
  <si>
    <t xml:space="preserve">Algebraic and complex geometry </t>
  </si>
  <si>
    <t>Lie groups, Lie algebras</t>
  </si>
  <si>
    <t>Algorithms and complexity</t>
  </si>
  <si>
    <t>Discrete mathematics and combinatorics</t>
  </si>
  <si>
    <t>Geometry</t>
  </si>
  <si>
    <t>Logic and foundations</t>
  </si>
  <si>
    <t>Number theory</t>
  </si>
  <si>
    <t>ODE and dynamical systems</t>
  </si>
  <si>
    <t xml:space="preserve">Operator algebras and functional analysis </t>
  </si>
  <si>
    <t>Probability</t>
  </si>
  <si>
    <t>Theoretical aspects of partial differential equations</t>
  </si>
  <si>
    <t>Topology</t>
  </si>
  <si>
    <t>Applied Mathematics</t>
  </si>
  <si>
    <t xml:space="preserve">Application of mathematics in sciences </t>
  </si>
  <si>
    <t>Application of mathematics in industry and society</t>
  </si>
  <si>
    <t xml:space="preserve">Mathematical aspects of Computer Science </t>
  </si>
  <si>
    <t>Mathematical physics</t>
  </si>
  <si>
    <t>Numerical analysis and scientific computing</t>
  </si>
  <si>
    <t xml:space="preserve">Scientific computing, simulation and modelling tools </t>
  </si>
  <si>
    <t>Statistics</t>
  </si>
  <si>
    <t>Physics</t>
  </si>
  <si>
    <t>Particle and Nuclear Physics</t>
  </si>
  <si>
    <t>Fundamental interactions and fields</t>
  </si>
  <si>
    <t>Nuclear physics</t>
  </si>
  <si>
    <t xml:space="preserve">Observational astronomy: cosmic rays, neutrinos, and other particles </t>
  </si>
  <si>
    <t>Particle physics</t>
  </si>
  <si>
    <t>Particles and fields physics</t>
  </si>
  <si>
    <t>Atomic and molecular physics, optics</t>
  </si>
  <si>
    <t xml:space="preserve">Atomic, molecular physics </t>
  </si>
  <si>
    <t>Chemical physics</t>
  </si>
  <si>
    <t>Lasers, ultra-short lasers and laser physics</t>
  </si>
  <si>
    <t>Metrology and measurement</t>
  </si>
  <si>
    <t>Nonlinear optics</t>
  </si>
  <si>
    <t>Optics (including laser optics and quantum optics)</t>
  </si>
  <si>
    <t>Optics, non-linear optics and nano-optics</t>
  </si>
  <si>
    <t>Photonics</t>
  </si>
  <si>
    <t>Quantum optics and quantum information</t>
  </si>
  <si>
    <t>Statistical physics (gases)</t>
  </si>
  <si>
    <t>Ultra-cold atoms and molecules</t>
  </si>
  <si>
    <t>Wave Interaction and Propagation</t>
  </si>
  <si>
    <t>Condensed matter physics</t>
  </si>
  <si>
    <t>Condensed matter physics (including formerly solid state physics, superconductivity)</t>
  </si>
  <si>
    <t>Electronic properties of materials, surfaces, interfaces, nanostructures, etc.</t>
  </si>
  <si>
    <t>Fluid dynamics</t>
  </si>
  <si>
    <t>Gas and plasma physics</t>
  </si>
  <si>
    <t>Magnetism and strongly correlated systems</t>
  </si>
  <si>
    <t xml:space="preserve">Mechanical and acoustical properties of condensed matter, Lattice dynamics </t>
  </si>
  <si>
    <t>Mesoscopic physics</t>
  </si>
  <si>
    <t>Nanophysics: nanoelectronics, nanophotonics, nanomagnetism, nanoelectromechanics, etc.</t>
  </si>
  <si>
    <t>Phase transitions, phase equilibria</t>
  </si>
  <si>
    <t>Semiconductors and insulators: material growth, physical properties</t>
  </si>
  <si>
    <t>Soft condensed matter</t>
  </si>
  <si>
    <t>Spintronics</t>
  </si>
  <si>
    <t>Statistical physics (condensed matter)</t>
  </si>
  <si>
    <t xml:space="preserve">Structure of solids and liquids </t>
  </si>
  <si>
    <t>Superconductivity</t>
  </si>
  <si>
    <t xml:space="preserve">Superfluids </t>
  </si>
  <si>
    <t>Surface Physics</t>
  </si>
  <si>
    <t>Thermal properties of condensed matter</t>
  </si>
  <si>
    <t>Transport properties of condensed matter</t>
  </si>
  <si>
    <t>Astrophysics, Cosmology, Space science</t>
  </si>
  <si>
    <t>Astrobiology</t>
  </si>
  <si>
    <t>Astrochemistry</t>
  </si>
  <si>
    <t>Astrophysics</t>
  </si>
  <si>
    <t>Clusters of galaxies and large scale structures</t>
  </si>
  <si>
    <t>Cosmology</t>
  </si>
  <si>
    <t xml:space="preserve">Dark matter, dark energy </t>
  </si>
  <si>
    <t>Exoplanets</t>
  </si>
  <si>
    <t>Formation and evolution of galaxies</t>
  </si>
  <si>
    <t>Formation of stars and planets</t>
  </si>
  <si>
    <t>Gravitational astronomy</t>
  </si>
  <si>
    <t>High energy and particles astronomy - X-rays, cosmic rays, gamma rays, neutrinos</t>
  </si>
  <si>
    <t>Instrumentation - telescopes, detectors and techniques</t>
  </si>
  <si>
    <t>Interstellar medium</t>
  </si>
  <si>
    <t>Nuclear astrophysics</t>
  </si>
  <si>
    <t>Observational astronomy: radio</t>
  </si>
  <si>
    <t>Relativistic astrophysics</t>
  </si>
  <si>
    <t xml:space="preserve">Solar and interplanetary physics </t>
  </si>
  <si>
    <t>Solar physics</t>
  </si>
  <si>
    <t>Space science</t>
  </si>
  <si>
    <t>Space weather</t>
  </si>
  <si>
    <t>Stellar systems: multiple stars, clusters, and associations</t>
  </si>
  <si>
    <t>Applied physics</t>
  </si>
  <si>
    <t xml:space="preserve">Acoustics  </t>
  </si>
  <si>
    <t>Communication Systems</t>
  </si>
  <si>
    <t>Computational modelling</t>
  </si>
  <si>
    <t>Geophysics</t>
  </si>
  <si>
    <t>Lasers and laser optics</t>
  </si>
  <si>
    <t xml:space="preserve">Macroscopic quantum phenomena: superconductivity, superfluidity, etc. </t>
  </si>
  <si>
    <t>Medical physics</t>
  </si>
  <si>
    <t xml:space="preserve">Optical engineering, photonics, lasers </t>
  </si>
  <si>
    <t>Optoelectronics</t>
  </si>
  <si>
    <t xml:space="preserve">Photonic integration, photonic integrated circuits </t>
  </si>
  <si>
    <t>Photovoltaics</t>
  </si>
  <si>
    <t>Plasmonics and metamaterials</t>
  </si>
  <si>
    <t>Solid state materials</t>
  </si>
  <si>
    <t>Statistical physics: phase transitions, noise and fluctuations, models of complex systems, etc.</t>
  </si>
  <si>
    <t xml:space="preserve">Social Sciences and Humanities </t>
  </si>
  <si>
    <t>Sociology, social anthropology</t>
  </si>
  <si>
    <t>Ageing, work, social policies</t>
  </si>
  <si>
    <t>Demography</t>
  </si>
  <si>
    <t>Ethnography</t>
  </si>
  <si>
    <t>Globalisation</t>
  </si>
  <si>
    <t>Globalisation, migration, interethnic relations</t>
  </si>
  <si>
    <t>Households, family and fertility</t>
  </si>
  <si>
    <t>Integration of refugees and migrants</t>
  </si>
  <si>
    <t>Kinship, cultural dimensions of classification and cognition, identity</t>
  </si>
  <si>
    <t>Myth, ritual, symbolic representations, religious studies</t>
  </si>
  <si>
    <t>Rural development studies</t>
  </si>
  <si>
    <t>Social anthropology</t>
  </si>
  <si>
    <t xml:space="preserve">Social and behavioural science </t>
  </si>
  <si>
    <t>Social Inclusion</t>
  </si>
  <si>
    <t>Social policies, work and welfare</t>
  </si>
  <si>
    <t>Social structure, inequalities, social mobility, interethnic relations</t>
  </si>
  <si>
    <t>Sociology</t>
  </si>
  <si>
    <t xml:space="preserve">Transformation of societies, democratization, social movements </t>
  </si>
  <si>
    <t>Urban studies, regional studies</t>
  </si>
  <si>
    <t>Women and gender studies</t>
  </si>
  <si>
    <t>Youth policy</t>
  </si>
  <si>
    <t>Political science</t>
  </si>
  <si>
    <t>Collective Awareness</t>
  </si>
  <si>
    <t xml:space="preserve">EU International Relations and Diplomacy Studies </t>
  </si>
  <si>
    <t>EU research policy /Research policies in the EU</t>
  </si>
  <si>
    <t>Geopolitics</t>
  </si>
  <si>
    <t>Human and social geography</t>
  </si>
  <si>
    <t>Migration</t>
  </si>
  <si>
    <t>Non-discrimination</t>
  </si>
  <si>
    <t>Peace and conflict studies</t>
  </si>
  <si>
    <t xml:space="preserve">Political economy, institutional economics, law and economics </t>
  </si>
  <si>
    <t>Political systems and institutions, governance</t>
  </si>
  <si>
    <t xml:space="preserve">Political theory </t>
  </si>
  <si>
    <t>Public administration</t>
  </si>
  <si>
    <t>Violence, conflict and conflict resolution</t>
  </si>
  <si>
    <t>Law</t>
  </si>
  <si>
    <t xml:space="preserve">Civil law, commercial law </t>
  </si>
  <si>
    <t>Criminal law</t>
  </si>
  <si>
    <t>Data protection</t>
  </si>
  <si>
    <t>Global and transnational governance, international law, human rights</t>
  </si>
  <si>
    <t>Health law rights</t>
  </si>
  <si>
    <t>Intellectual property rights</t>
  </si>
  <si>
    <t>International private law</t>
  </si>
  <si>
    <t>Legal studies, constitutions, comparative law</t>
  </si>
  <si>
    <t>Legal systems, constitutions, foundations of law</t>
  </si>
  <si>
    <t>Private, public and social law</t>
  </si>
  <si>
    <t>Criminology</t>
  </si>
  <si>
    <t>Penology</t>
  </si>
  <si>
    <t>Communication</t>
  </si>
  <si>
    <t xml:space="preserve">Communication </t>
  </si>
  <si>
    <t xml:space="preserve">Communication networks, media, information society </t>
  </si>
  <si>
    <t>Crisis management</t>
  </si>
  <si>
    <t>Digital Social Innovation</t>
  </si>
  <si>
    <t xml:space="preserve">Media and socio-cultural communication </t>
  </si>
  <si>
    <t>Social Media</t>
  </si>
  <si>
    <t>Social studies of science and technology</t>
  </si>
  <si>
    <t>Cognition, psychology, linguistics</t>
  </si>
  <si>
    <t>Cognition (e.g. learning, memory, emotions, speech)</t>
  </si>
  <si>
    <t xml:space="preserve">Psychology </t>
  </si>
  <si>
    <t>Developmental psychology</t>
  </si>
  <si>
    <t>Ergonomic and Human factors</t>
  </si>
  <si>
    <t xml:space="preserve">Evolution of mind and cognitive functions, animal communication </t>
  </si>
  <si>
    <t>Fatigue and stress observation, analysis and coping</t>
  </si>
  <si>
    <t xml:space="preserve">Formal, cognitive, functional and computational linguistics </t>
  </si>
  <si>
    <t>Human life-span development</t>
  </si>
  <si>
    <t>Neuropsychology and cognitive psychology</t>
  </si>
  <si>
    <t>Psycholinguistics and neurolinguistics: acquisition and knowledge of language, language pathologies</t>
  </si>
  <si>
    <t>Social psychology</t>
  </si>
  <si>
    <t>Typological, historical and comparative linguistics</t>
  </si>
  <si>
    <t>Use of language: pragmatics, sociolinguistics, discourse analysis, second language teaching and learning, lexicography, terminology</t>
  </si>
  <si>
    <t>Philosophy</t>
  </si>
  <si>
    <t xml:space="preserve">Epistemology, logic, philosophy of science </t>
  </si>
  <si>
    <t>Ethics and morality, bioethics</t>
  </si>
  <si>
    <t>History of philosophy</t>
  </si>
  <si>
    <t>Philosophy of mind, epistemology and logic</t>
  </si>
  <si>
    <t>Philosophy, Ethics, Religion, Teology</t>
  </si>
  <si>
    <t>Education</t>
  </si>
  <si>
    <t>Educational psychology</t>
  </si>
  <si>
    <t xml:space="preserve">Life long learning </t>
  </si>
  <si>
    <t>Pedagogy</t>
  </si>
  <si>
    <t>Literature, arts, music, cultural and comparative studies</t>
  </si>
  <si>
    <r>
      <t xml:space="preserve">Arts (arts, history of arts, performing arts, music)  
</t>
    </r>
    <r>
      <rPr>
        <sz val="12"/>
        <rFont val="Arial"/>
        <family val="2"/>
      </rPr>
      <t/>
    </r>
  </si>
  <si>
    <t>Classics, ancient Greek and Latin literature and art</t>
  </si>
  <si>
    <t>Comparative literature</t>
  </si>
  <si>
    <t>Cultural memory, intangible cultural heritage</t>
  </si>
  <si>
    <t>Cultural studies, cultural diversity</t>
  </si>
  <si>
    <t>Design</t>
  </si>
  <si>
    <t>Fashion design</t>
  </si>
  <si>
    <t>General literature studies</t>
  </si>
  <si>
    <t>History of art and architecture</t>
  </si>
  <si>
    <t>History of literature</t>
  </si>
  <si>
    <t>Libraries and archives</t>
  </si>
  <si>
    <t>Library science</t>
  </si>
  <si>
    <t>Literature</t>
  </si>
  <si>
    <t xml:space="preserve">Literary theory and comparative literature, literary styles </t>
  </si>
  <si>
    <t>Museums and exhibitions</t>
  </si>
  <si>
    <t>Theater science</t>
  </si>
  <si>
    <t>Music and musicology, history of music</t>
  </si>
  <si>
    <t>Studies on Film, Radio and Television</t>
  </si>
  <si>
    <t>Textual philology, palaeography and epigraphy</t>
  </si>
  <si>
    <t>Archaeology, history and memory</t>
  </si>
  <si>
    <t xml:space="preserve">Ancient history </t>
  </si>
  <si>
    <t>Archaeology</t>
  </si>
  <si>
    <t>Archaeology, archaeometry, landscape archaeology</t>
  </si>
  <si>
    <t>Collective memories, identities, lieux de mémoire, oral history</t>
  </si>
  <si>
    <t>Cultural heritage, cultural memory</t>
  </si>
  <si>
    <t>Cultural history, history of collective identities and memories</t>
  </si>
  <si>
    <t>Diplomatics</t>
  </si>
  <si>
    <t>Egyptology</t>
  </si>
  <si>
    <t>Gender history</t>
  </si>
  <si>
    <t xml:space="preserve">Historiography, theory and methods of history </t>
  </si>
  <si>
    <t>History</t>
  </si>
  <si>
    <t>History of archaeology</t>
  </si>
  <si>
    <t>History of ideas, intellectual history, history of science, techniques and technologies</t>
  </si>
  <si>
    <t>Medieval history</t>
  </si>
  <si>
    <t>Military history</t>
  </si>
  <si>
    <t>Modern and contemporary history</t>
  </si>
  <si>
    <t xml:space="preserve">Numismatics, epigraphy </t>
  </si>
  <si>
    <t>Prehistory and protohistory</t>
  </si>
  <si>
    <t>Social, economic, cultural and political history</t>
  </si>
  <si>
    <t>A.6 Súhrnné čestné vyhlásenie žiadateľa</t>
  </si>
  <si>
    <t>Ja, dolupodpísaný žiadateľ čestne vyhlasujem, že:</t>
  </si>
  <si>
    <t>všetky informácie obsiahnuté v žiadosti o poskytnutie prostriedkov mechanizmu (ďalej len „žiadosť“) a všetkých jej prílohách sú úplné, pravdivé a správne;</t>
  </si>
  <si>
    <t>som si vedomý zodpovednosti za predloženie úplných a správnych údajov, pričom beriem na vedomie, že preukázanie opaku je spojené s rizikom možných následkov v rámci posudzovania žiadosti a/alebo implementácie projektu (napr. možnosť mimoriadneho ukončenia zmluvného vzťahu, vznik neoprávnených výdavkov)</t>
  </si>
  <si>
    <t>som si vedomý skutočnosti, že na poskytnutie prostriedkov mechanizmu podaním žiadosti nevzniká právny nárok</t>
  </si>
  <si>
    <r>
      <t xml:space="preserve">spĺňam podmienky poskytnutia prostriedkov mechanizmu uvedené v príslušnej výzve </t>
    </r>
    <r>
      <rPr>
        <sz val="11"/>
        <rFont val="Calibri"/>
        <family val="2"/>
        <charset val="238"/>
        <scheme val="minor"/>
      </rPr>
      <t xml:space="preserve">a nesiem plnú právnu zodpovednosť za dodržanie ich podmienok. </t>
    </r>
  </si>
  <si>
    <t>Beriem na vedomie, že prostriedky mechanizmu môžu byť poskytnuté a čerpané len v súlade so všeobecne záväznými právnymi predpismi, vrátane Nariadenia Rady (EÚ) č. 269/2014, Nariadenia Rady (EÚ) č. 833/2014 a Nariadenie Rady (EÚ) č. 692/2014" (nariadenia upravujúce sankcie voči Rusku).</t>
  </si>
  <si>
    <t>zabezpečím finančné prostriedky na spolufinancovanie projektu tak, aby nebola ohrozená jeho implementácia</t>
  </si>
  <si>
    <t>nie je voči mne vyhlásený konkurz ani povolená reštrukturalizácia</t>
  </si>
  <si>
    <t>nenárokuje sa voči mne vrátenie štátnej pomoci na základe rozhodnutia Európskej komisie, v ktorom bola táto štátna pomoc poskytnutá Slovenskou republikou označená za neoprávnenú a nezlučiteľnú s vnútorným trhom</t>
  </si>
  <si>
    <t>žiadateľ, ani štatutárny orgán žiadateľa, ani žiadny člen štatutárneho orgánu, ani prokurista/i, ani osoba oprávnená konať za žiadateľa (ak relevantné) neboli právoplatne odsúdení za niektorý z nasledujúcich trestných činov: trestný čin subvenčného podvodu, trestný čin poškodzovania finančných záujmov Európskej únie, trestný čin machinácií pri verejnom obstarávaní a verejnej dražbe, trestný čin prijímania úplatku, trestný čin podplácania, trestný čin nepriamej korupcie alebo trestný čin prijatia a poskytnutia nenáležitej výhody, trestný čin legalizácie výnosu z trestnej činnosti, trestný čin založenia, zosnovania a podporovania zločineckej skupiny a niektorý z trestných činov daňových (§ 276 - § 278a Trestného zákona)</t>
  </si>
  <si>
    <t xml:space="preserve">žiadateľ, ktorým je právnická osoba (t. j. ak relevantné), nemá právoplatným rozsudkom uložený niektorý z nasledujúcich trestov: trest zrušenia právnickej osoby, trest zákazu prijímať dotácie alebo subvencie, trest zákazu prijímať pomoc a podporu poskytovanú z fondov Európskej únie alebo trest zákazu účasti vo verejnom obstarávaní podľa zákona č. 91/2016 Z. z. o trestnej zodpovednosti právnických osôb a o zmene a doplnení niektorých zákonov v znení neskorších predpisov
</t>
  </si>
  <si>
    <t>nie som evidovaný v Systéme včasného odhaľovania rizika a vylúčenia (EDES) ako vylúčená osoba alebo subjekt (v zmysle článku 135 a nasledujúcich nariadenia č. 2018/1046)</t>
  </si>
  <si>
    <t>nezačal som s realizáciou prác na projekte pred dátumom predloženia tejto žiadosti</t>
  </si>
  <si>
    <t>pomoc v rámci projektu, resp. jeho časti nebude poskytnutá na odvetvia a činnosti, na ktoré sa pomoc v zmysle relevantnej právnej úpravy nevzťahuje</t>
  </si>
  <si>
    <t>som si vedomý, že vecná realizácia projektu musí skončiť najneskôr do 31. marca 2026</t>
  </si>
  <si>
    <r>
      <t>predkladaný projekt spĺňa požiadavky uvedené v prílohe č. 4 k tejto výzve - Kritériá zabezpečenia súladu projektu s princípom „výrazne nenarušiť“. Zároveň sa zaväzujem preukázať splnenie predmetných požiadaviek spôsobom a v lehotách stanovených v uvedenej prílohe</t>
    </r>
    <r>
      <rPr>
        <sz val="11"/>
        <rFont val="Calibri"/>
        <family val="2"/>
        <charset val="238"/>
        <scheme val="minor"/>
      </rPr>
      <t>, v tejto výzve a vo vzore zmluvy o poskytnutí prostriedkov mechanizmu, na ktorý sa táto výzva odvoláva</t>
    </r>
  </si>
  <si>
    <t>som si vedomý podmienok vzťahujúcich sa na implementáciu projektu uvedených v Zmluve o poskytnutí prostriedkov mechanizmu v súlade s upozornením uvedeným v časti D. výzvy – Informácie pre žiadateľa</t>
  </si>
  <si>
    <t>Meno a priezvisko osoby oprávnenej konať v mene žiadateľa</t>
  </si>
  <si>
    <t>Podpis</t>
  </si>
  <si>
    <t>A.6 Súhrnné čestné vyhlásenie partnera</t>
  </si>
  <si>
    <t>Ja, dolupodpísaný partner čestne vyhlasujem, že:</t>
  </si>
  <si>
    <t>všetky informácie obsiahnuté v žiadosti o poskytnutie prostriedkov mechanizmu (ďalej len „žiadosť“) a všetkých jej prílohách sú úplné, pravdivé a správne</t>
  </si>
  <si>
    <r>
      <t>spĺňam podmienky poskytnutia prostriedkov mechanizmu uvedené v príslušnej výzve a schéme štátnej pomoci</t>
    </r>
    <r>
      <rPr>
        <sz val="11"/>
        <color rgb="FFFF0000"/>
        <rFont val="Calibri"/>
        <family val="2"/>
        <charset val="238"/>
        <scheme val="minor"/>
      </rPr>
      <t xml:space="preserve"> </t>
    </r>
    <r>
      <rPr>
        <sz val="11"/>
        <rFont val="Calibri"/>
        <family val="2"/>
        <charset val="238"/>
        <scheme val="minor"/>
      </rPr>
      <t>a nesiem plnú právnu zodpovednosť za dodržanie podmienok vyplývajúcich zo schémy štátnej pomoci a za situácie, ak v rámci projektu dôjde k poskytnutiu inej formy výhody, ktorá na základe Zmluvy o fungovaní EÚ znamená porušenie pravidiel týkajúcich sa štátnej pomoci. Zároveň beriem na vedomie, že prostriedky mechanizmu môžu byť poskytnuté a čerpané len v súlade so všeobecne záväznými právnymi predpismi, vrátane Nariadenia Rady (EÚ) č. 269/2014, Nariadenia Rady (EÚ) č. 833/2014 a Nariadenie Rady (EÚ) č. 692/2014" (nariadenia upravujúce sankcie voči Rusku).</t>
    </r>
  </si>
  <si>
    <t>som vlastníckom a zároveň prevádzkovateľom bioplynovej stanice vyrábajúcej elektrinu, ktorá je predmetom realizácie projektu</t>
  </si>
  <si>
    <t>mikro, malý podnik</t>
  </si>
  <si>
    <t>mikro__malý_podnik</t>
  </si>
  <si>
    <t>Typ výskumu:</t>
  </si>
  <si>
    <t>stredný podnik</t>
  </si>
  <si>
    <t>stredný_podnik</t>
  </si>
  <si>
    <t>Typ aktivity:</t>
  </si>
  <si>
    <t>oblasť vedy výskumníka:</t>
  </si>
  <si>
    <t>Typ výskumníka:</t>
  </si>
  <si>
    <t>Nezávislý výskum a vývoj</t>
  </si>
  <si>
    <t>veľký podnik</t>
  </si>
  <si>
    <t>nepodnik</t>
  </si>
  <si>
    <t>veľký_podnik</t>
  </si>
  <si>
    <t>A) Štipendium výskumníka R2</t>
  </si>
  <si>
    <t>Fyzikálne, technické vedy a matematika</t>
  </si>
  <si>
    <t>Domáci výskumník</t>
  </si>
  <si>
    <t>Priemyselný výskum</t>
  </si>
  <si>
    <t>Základný výskum</t>
  </si>
  <si>
    <t>B) Štipendium výskumníka R3</t>
  </si>
  <si>
    <t>Prírodné a lekárske vedy</t>
  </si>
  <si>
    <t>Zahraničný výskumník</t>
  </si>
  <si>
    <t>predstavuje štátnu pomoc</t>
  </si>
  <si>
    <t>C) Štipendium výskumníka R4</t>
  </si>
  <si>
    <t>Spoločenské a humanitné vedy</t>
  </si>
  <si>
    <t>nepredstavuje štátnu pomoc</t>
  </si>
  <si>
    <t>Platiteľ DPH</t>
  </si>
  <si>
    <t>N/A</t>
  </si>
  <si>
    <t>áno</t>
  </si>
  <si>
    <t>nie</t>
  </si>
  <si>
    <t xml:space="preserve">zvýšená intenzita </t>
  </si>
  <si>
    <t>typ organizácie</t>
  </si>
  <si>
    <t>Dvojité financovanie</t>
  </si>
  <si>
    <t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ani som o žiadnu inú pomoc nepožiadal</t>
  </si>
  <si>
    <t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požiadal som o inú pomoc výlučne v žiadostiach identifikovaných v časti A.3 Zoznam žiadostí o pomoc z iných zdrojov a budem vykonávateľa bezodkladne informovať o výsledku spracovania týchto žiadostí príslušnými poskytovateľmi a prípadnom poskytnutí pomoci</t>
  </si>
  <si>
    <t>príspevky na mesiac projektu</t>
  </si>
  <si>
    <t>R2</t>
  </si>
  <si>
    <t>R3</t>
  </si>
  <si>
    <t>R4</t>
  </si>
  <si>
    <t>Príspevok na mzdové náklady výskumníka</t>
  </si>
  <si>
    <t>Príspevok na nepriame náklady bez DPH</t>
  </si>
  <si>
    <t>príspevok na mzdové náklady</t>
  </si>
  <si>
    <t>príspevok na výskum</t>
  </si>
  <si>
    <t>príspevok na nepriame náklady</t>
  </si>
  <si>
    <t xml:space="preserve">príspevok na výskumný tím </t>
  </si>
  <si>
    <t>Sumár</t>
  </si>
  <si>
    <t>príspevok na DPH - pre neplatcu DPH</t>
  </si>
  <si>
    <t>sektory:</t>
  </si>
  <si>
    <t>a) štátny sektor</t>
  </si>
  <si>
    <t>b) sektor verejných výskumných inštitúcií</t>
  </si>
  <si>
    <t>c) sektor vysokých škôl</t>
  </si>
  <si>
    <t>d) neziskový sektor</t>
  </si>
  <si>
    <t>e) podnikateľský sektor</t>
  </si>
  <si>
    <t>Príspevok na výskumný tím (1 mesiac)</t>
  </si>
  <si>
    <t>Celkový príspevok na výskumný tím</t>
  </si>
  <si>
    <t>Typ podpory</t>
  </si>
  <si>
    <t>Matematický ústav SAV, v.v.i.</t>
  </si>
  <si>
    <t>Verejná výskumná inštitúcia</t>
  </si>
  <si>
    <t>Štefánikova 49</t>
  </si>
  <si>
    <t>Bratislava</t>
  </si>
  <si>
    <t>Doc. RNDr. Karol Nemoga, CSc</t>
  </si>
  <si>
    <t>0257510414</t>
  </si>
  <si>
    <t>nemoga@mat.savba.sk</t>
  </si>
  <si>
    <t>§21 odstavec 2a) zákona č. 243/2017 o verejnej výskumnej Inštitúcii a o zmene a doplnení niektorých zákonov</t>
  </si>
  <si>
    <t>Mgr. Elene Vinceková, PhD</t>
  </si>
  <si>
    <t>vincekova@mat.savba.sk</t>
  </si>
  <si>
    <t>Aggregation functions</t>
  </si>
  <si>
    <t>Fuzzy Formal Concept Analysis</t>
  </si>
  <si>
    <t>Jozef Pócs</t>
  </si>
  <si>
    <t>Aggregation functions and their applications in formal concept analysis</t>
  </si>
  <si>
    <t>Aggregation and FCA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</si>
</sst>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5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9"/>
      <color indexed="81"/>
      <name val="Segoe UI"/>
      <family val="2"/>
      <charset val="238"/>
    </font>
    <font>
      <sz val="11"/>
      <color rgb="FFFF000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Segoe UI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color rgb="FF000000"/>
      <name val="Times New Roman"/>
      <family val="1"/>
      <charset val="238"/>
    </font>
    <font>
      <b/>
      <sz val="12"/>
      <color theme="0"/>
      <name val="Arial"/>
      <family val="2"/>
      <charset val="238"/>
    </font>
    <font>
      <i/>
      <sz val="12"/>
      <name val="Arial"/>
      <family val="2"/>
      <charset val="238"/>
    </font>
    <font>
      <sz val="10"/>
      <color rgb="FF000000"/>
      <name val="Arial"/>
      <family val="2"/>
      <charset val="238"/>
    </font>
    <font>
      <sz val="12"/>
      <name val="Arial"/>
      <family val="2"/>
      <charset val="238"/>
    </font>
    <font>
      <sz val="12"/>
      <name val="Arial"/>
      <family val="2"/>
    </font>
    <font>
      <b/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A2768"/>
        <bgColor indexed="64"/>
      </patternFill>
    </fill>
    <fill>
      <patternFill patternType="solid">
        <fgColor rgb="FF00AE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0" fillId="0" borderId="0"/>
    <xf numFmtId="9" fontId="12" fillId="0" borderId="0" applyFont="0" applyFill="0" applyBorder="0" applyAlignment="0" applyProtection="0"/>
    <xf numFmtId="0" fontId="17" fillId="0" borderId="0"/>
  </cellStyleXfs>
  <cellXfs count="199">
    <xf numFmtId="0" fontId="0" fillId="0" borderId="0" xfId="0"/>
    <xf numFmtId="0" fontId="2" fillId="0" borderId="0" xfId="0" applyFont="1"/>
    <xf numFmtId="0" fontId="9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14" fillId="0" borderId="0" xfId="0" applyFont="1"/>
    <xf numFmtId="0" fontId="14" fillId="0" borderId="0" xfId="0" applyFont="1" applyAlignment="1">
      <alignment horizontal="justify" vertical="center"/>
    </xf>
    <xf numFmtId="0" fontId="2" fillId="5" borderId="0" xfId="0" applyFont="1" applyFill="1" applyAlignment="1">
      <alignment vertical="center"/>
    </xf>
    <xf numFmtId="0" fontId="2" fillId="5" borderId="23" xfId="0" applyFont="1" applyFill="1" applyBorder="1" applyAlignment="1">
      <alignment vertical="center"/>
    </xf>
    <xf numFmtId="0" fontId="0" fillId="5" borderId="27" xfId="0" applyFill="1" applyBorder="1" applyAlignment="1">
      <alignment horizontal="center"/>
    </xf>
    <xf numFmtId="0" fontId="0" fillId="5" borderId="35" xfId="0" applyFill="1" applyBorder="1"/>
    <xf numFmtId="0" fontId="0" fillId="5" borderId="36" xfId="0" applyFill="1" applyBorder="1"/>
    <xf numFmtId="0" fontId="13" fillId="5" borderId="18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3" fillId="5" borderId="22" xfId="0" applyFont="1" applyFill="1" applyBorder="1" applyAlignment="1">
      <alignment horizontal="center" vertical="center" wrapText="1"/>
    </xf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wrapText="1"/>
    </xf>
    <xf numFmtId="0" fontId="0" fillId="5" borderId="42" xfId="0" applyFill="1" applyBorder="1"/>
    <xf numFmtId="0" fontId="0" fillId="5" borderId="41" xfId="0" applyFill="1" applyBorder="1"/>
    <xf numFmtId="3" fontId="2" fillId="0" borderId="0" xfId="0" applyNumberFormat="1" applyFont="1"/>
    <xf numFmtId="0" fontId="15" fillId="0" borderId="1" xfId="0" applyFont="1" applyBorder="1"/>
    <xf numFmtId="3" fontId="0" fillId="0" borderId="1" xfId="0" applyNumberFormat="1" applyBorder="1"/>
    <xf numFmtId="0" fontId="0" fillId="8" borderId="0" xfId="0" applyFill="1"/>
    <xf numFmtId="0" fontId="2" fillId="5" borderId="23" xfId="0" applyFont="1" applyFill="1" applyBorder="1" applyAlignment="1">
      <alignment horizontal="right" vertical="top" wrapText="1"/>
    </xf>
    <xf numFmtId="0" fontId="2" fillId="5" borderId="0" xfId="0" applyFont="1" applyFill="1" applyAlignment="1">
      <alignment horizontal="right" vertical="top" wrapText="1"/>
    </xf>
    <xf numFmtId="0" fontId="0" fillId="5" borderId="5" xfId="0" applyFill="1" applyBorder="1" applyAlignment="1">
      <alignment horizontal="center"/>
    </xf>
    <xf numFmtId="0" fontId="0" fillId="3" borderId="24" xfId="0" applyFill="1" applyBorder="1" applyAlignment="1" applyProtection="1">
      <alignment horizontal="center"/>
      <protection locked="0"/>
    </xf>
    <xf numFmtId="0" fontId="0" fillId="3" borderId="48" xfId="0" applyFill="1" applyBorder="1" applyAlignment="1" applyProtection="1">
      <alignment horizontal="center"/>
      <protection locked="0"/>
    </xf>
    <xf numFmtId="0" fontId="0" fillId="3" borderId="37" xfId="0" applyFill="1" applyBorder="1" applyAlignment="1" applyProtection="1">
      <alignment wrapText="1"/>
      <protection locked="0"/>
    </xf>
    <xf numFmtId="0" fontId="0" fillId="3" borderId="4" xfId="0" applyFill="1" applyBorder="1" applyProtection="1">
      <protection locked="0"/>
    </xf>
    <xf numFmtId="1" fontId="4" fillId="3" borderId="1" xfId="0" applyNumberFormat="1" applyFont="1" applyFill="1" applyBorder="1" applyProtection="1">
      <protection locked="0"/>
    </xf>
    <xf numFmtId="0" fontId="0" fillId="3" borderId="8" xfId="0" applyFill="1" applyBorder="1" applyProtection="1">
      <protection locked="0"/>
    </xf>
    <xf numFmtId="1" fontId="4" fillId="3" borderId="25" xfId="0" applyNumberFormat="1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2" fillId="5" borderId="21" xfId="0" applyFont="1" applyFill="1" applyBorder="1" applyAlignment="1">
      <alignment vertical="center"/>
    </xf>
    <xf numFmtId="0" fontId="2" fillId="5" borderId="15" xfId="0" applyFont="1" applyFill="1" applyBorder="1" applyAlignment="1">
      <alignment vertical="center"/>
    </xf>
    <xf numFmtId="1" fontId="0" fillId="5" borderId="43" xfId="0" applyNumberFormat="1" applyFill="1" applyBorder="1" applyProtection="1">
      <protection hidden="1"/>
    </xf>
    <xf numFmtId="0" fontId="0" fillId="3" borderId="0" xfId="0" applyFill="1"/>
    <xf numFmtId="0" fontId="0" fillId="3" borderId="0" xfId="0" applyFill="1" applyAlignment="1">
      <alignment wrapText="1"/>
    </xf>
    <xf numFmtId="2" fontId="0" fillId="3" borderId="12" xfId="0" applyNumberFormat="1" applyFill="1" applyBorder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 wrapText="1"/>
    </xf>
    <xf numFmtId="0" fontId="13" fillId="3" borderId="49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2" fontId="0" fillId="3" borderId="0" xfId="0" applyNumberFormat="1" applyFill="1"/>
    <xf numFmtId="0" fontId="18" fillId="10" borderId="0" xfId="4" applyFont="1" applyFill="1" applyAlignment="1">
      <alignment horizontal="left" vertical="top" wrapText="1"/>
    </xf>
    <xf numFmtId="0" fontId="17" fillId="0" borderId="0" xfId="4" applyAlignment="1">
      <alignment horizontal="left" vertical="top"/>
    </xf>
    <xf numFmtId="0" fontId="19" fillId="11" borderId="0" xfId="4" applyFont="1" applyFill="1" applyAlignment="1">
      <alignment horizontal="left" vertical="top" wrapText="1"/>
    </xf>
    <xf numFmtId="0" fontId="1" fillId="0" borderId="0" xfId="4" applyFont="1" applyAlignment="1">
      <alignment horizontal="left" vertical="top" wrapText="1"/>
    </xf>
    <xf numFmtId="0" fontId="19" fillId="0" borderId="0" xfId="4" applyFont="1" applyAlignment="1">
      <alignment horizontal="left" vertical="top" wrapText="1"/>
    </xf>
    <xf numFmtId="0" fontId="20" fillId="0" borderId="0" xfId="4" applyFont="1" applyAlignment="1">
      <alignment horizontal="left" vertical="top"/>
    </xf>
    <xf numFmtId="0" fontId="21" fillId="0" borderId="0" xfId="4" applyFont="1" applyAlignment="1">
      <alignment horizontal="left" vertical="top" wrapText="1"/>
    </xf>
    <xf numFmtId="0" fontId="1" fillId="0" borderId="0" xfId="4" applyFont="1" applyAlignment="1">
      <alignment horizontal="left" vertical="center" wrapText="1"/>
    </xf>
    <xf numFmtId="0" fontId="1" fillId="12" borderId="0" xfId="4" applyFont="1" applyFill="1" applyAlignment="1">
      <alignment horizontal="left" vertical="top" wrapText="1"/>
    </xf>
    <xf numFmtId="0" fontId="5" fillId="6" borderId="21" xfId="0" applyFont="1" applyFill="1" applyBorder="1" applyAlignment="1">
      <alignment horizontal="center" vertical="center" wrapText="1"/>
    </xf>
    <xf numFmtId="49" fontId="0" fillId="0" borderId="1" xfId="0" applyNumberFormat="1" applyBorder="1" applyProtection="1">
      <protection locked="0"/>
    </xf>
    <xf numFmtId="164" fontId="4" fillId="4" borderId="1" xfId="0" applyNumberFormat="1" applyFont="1" applyFill="1" applyBorder="1" applyProtection="1">
      <protection hidden="1"/>
    </xf>
    <xf numFmtId="164" fontId="0" fillId="5" borderId="43" xfId="0" applyNumberFormat="1" applyFill="1" applyBorder="1" applyProtection="1">
      <protection hidden="1"/>
    </xf>
    <xf numFmtId="164" fontId="4" fillId="5" borderId="24" xfId="0" applyNumberFormat="1" applyFont="1" applyFill="1" applyBorder="1" applyProtection="1">
      <protection hidden="1"/>
    </xf>
    <xf numFmtId="164" fontId="0" fillId="5" borderId="44" xfId="0" applyNumberFormat="1" applyFill="1" applyBorder="1" applyProtection="1">
      <protection hidden="1"/>
    </xf>
    <xf numFmtId="0" fontId="2" fillId="5" borderId="0" xfId="0" applyFont="1" applyFill="1" applyAlignment="1">
      <alignment horizontal="right" vertical="center"/>
    </xf>
    <xf numFmtId="0" fontId="0" fillId="3" borderId="1" xfId="0" applyFill="1" applyBorder="1"/>
    <xf numFmtId="0" fontId="2" fillId="5" borderId="23" xfId="0" applyFont="1" applyFill="1" applyBorder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5" borderId="30" xfId="0" applyFont="1" applyFill="1" applyBorder="1" applyAlignment="1">
      <alignment horizont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2" fillId="5" borderId="0" xfId="0" applyFont="1" applyFill="1" applyAlignment="1">
      <alignment horizontal="center" vertical="top"/>
    </xf>
    <xf numFmtId="0" fontId="2" fillId="5" borderId="30" xfId="0" applyFont="1" applyFill="1" applyBorder="1" applyAlignment="1">
      <alignment horizontal="center" vertical="top"/>
    </xf>
    <xf numFmtId="0" fontId="2" fillId="5" borderId="23" xfId="0" applyFont="1" applyFill="1" applyBorder="1" applyAlignment="1">
      <alignment horizontal="right" vertical="top" wrapText="1"/>
    </xf>
    <xf numFmtId="0" fontId="2" fillId="5" borderId="0" xfId="0" applyFont="1" applyFill="1" applyAlignment="1">
      <alignment horizontal="right" vertical="top" wrapText="1"/>
    </xf>
    <xf numFmtId="0" fontId="2" fillId="5" borderId="7" xfId="0" applyFont="1" applyFill="1" applyBorder="1" applyAlignment="1">
      <alignment horizontal="right" vertical="top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24" xfId="0" applyFill="1" applyBorder="1" applyAlignment="1" applyProtection="1">
      <alignment horizontal="center" vertical="center"/>
      <protection locked="0"/>
    </xf>
    <xf numFmtId="0" fontId="2" fillId="5" borderId="15" xfId="0" applyFont="1" applyFill="1" applyBorder="1" applyAlignment="1">
      <alignment horizontal="center" vertical="top"/>
    </xf>
    <xf numFmtId="0" fontId="2" fillId="5" borderId="34" xfId="0" applyFont="1" applyFill="1" applyBorder="1" applyAlignment="1">
      <alignment horizontal="center" vertical="top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16" fillId="5" borderId="13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center"/>
    </xf>
    <xf numFmtId="0" fontId="16" fillId="5" borderId="26" xfId="0" applyFont="1" applyFill="1" applyBorder="1" applyAlignment="1">
      <alignment horizontal="center"/>
    </xf>
    <xf numFmtId="0" fontId="13" fillId="5" borderId="52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wrapText="1"/>
    </xf>
    <xf numFmtId="0" fontId="0" fillId="5" borderId="27" xfId="0" applyFill="1" applyBorder="1" applyAlignment="1">
      <alignment horizontal="center" wrapText="1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28" xfId="0" applyFill="1" applyBorder="1" applyAlignment="1" applyProtection="1">
      <alignment horizontal="center"/>
      <protection locked="0"/>
    </xf>
    <xf numFmtId="0" fontId="6" fillId="7" borderId="21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6" fillId="7" borderId="34" xfId="0" applyFont="1" applyFill="1" applyBorder="1" applyAlignment="1">
      <alignment horizontal="center"/>
    </xf>
    <xf numFmtId="49" fontId="0" fillId="3" borderId="2" xfId="0" applyNumberFormat="1" applyFill="1" applyBorder="1" applyAlignment="1" applyProtection="1">
      <alignment horizontal="center"/>
      <protection locked="0"/>
    </xf>
    <xf numFmtId="49" fontId="0" fillId="3" borderId="4" xfId="0" applyNumberFormat="1" applyFill="1" applyBorder="1" applyAlignment="1" applyProtection="1">
      <alignment horizontal="center"/>
      <protection locked="0"/>
    </xf>
    <xf numFmtId="49" fontId="0" fillId="3" borderId="38" xfId="0" applyNumberFormat="1" applyFill="1" applyBorder="1" applyAlignment="1" applyProtection="1">
      <alignment horizontal="center"/>
      <protection locked="0"/>
    </xf>
    <xf numFmtId="49" fontId="0" fillId="3" borderId="47" xfId="0" applyNumberFormat="1" applyFill="1" applyBorder="1" applyAlignment="1" applyProtection="1">
      <alignment horizontal="center"/>
      <protection locked="0"/>
    </xf>
    <xf numFmtId="0" fontId="0" fillId="0" borderId="46" xfId="0" applyBorder="1" applyAlignment="1" applyProtection="1">
      <alignment horizontal="center"/>
      <protection locked="0"/>
    </xf>
    <xf numFmtId="0" fontId="0" fillId="0" borderId="39" xfId="0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0" fillId="5" borderId="3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2" fillId="5" borderId="33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29" xfId="0" applyFont="1" applyFill="1" applyBorder="1" applyAlignment="1">
      <alignment horizontal="center" wrapText="1"/>
    </xf>
    <xf numFmtId="0" fontId="24" fillId="0" borderId="2" xfId="0" applyFont="1" applyBorder="1" applyAlignment="1" applyProtection="1">
      <alignment vertical="center"/>
      <protection locked="0"/>
    </xf>
    <xf numFmtId="0" fontId="24" fillId="0" borderId="3" xfId="0" applyFont="1" applyBorder="1" applyAlignment="1" applyProtection="1">
      <alignment vertical="center"/>
      <protection locked="0"/>
    </xf>
    <xf numFmtId="0" fontId="24" fillId="0" borderId="28" xfId="0" applyFont="1" applyBorder="1" applyAlignment="1" applyProtection="1">
      <alignment vertical="center"/>
      <protection locked="0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2" fillId="5" borderId="20" xfId="0" applyFont="1" applyFill="1" applyBorder="1" applyAlignment="1">
      <alignment horizontal="right" vertical="top" wrapText="1"/>
    </xf>
    <xf numFmtId="0" fontId="2" fillId="5" borderId="16" xfId="0" applyFont="1" applyFill="1" applyBorder="1" applyAlignment="1">
      <alignment horizontal="right" vertical="top" wrapText="1"/>
    </xf>
    <xf numFmtId="0" fontId="2" fillId="5" borderId="45" xfId="0" applyFont="1" applyFill="1" applyBorder="1" applyAlignment="1">
      <alignment horizontal="right" vertical="top" wrapText="1"/>
    </xf>
    <xf numFmtId="0" fontId="2" fillId="5" borderId="23" xfId="0" applyFont="1" applyFill="1" applyBorder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0" fontId="2" fillId="5" borderId="7" xfId="0" applyFont="1" applyFill="1" applyBorder="1" applyAlignment="1">
      <alignment horizontal="right" vertical="center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3" borderId="24" xfId="0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3" borderId="4" xfId="0" applyFill="1" applyBorder="1" applyAlignment="1" applyProtection="1">
      <alignment horizontal="center"/>
      <protection locked="0"/>
    </xf>
    <xf numFmtId="0" fontId="5" fillId="6" borderId="21" xfId="0" applyFont="1" applyFill="1" applyBorder="1" applyAlignment="1">
      <alignment horizontal="center" wrapText="1"/>
    </xf>
    <xf numFmtId="0" fontId="5" fillId="6" borderId="15" xfId="0" applyFont="1" applyFill="1" applyBorder="1" applyAlignment="1">
      <alignment horizontal="center" wrapText="1"/>
    </xf>
    <xf numFmtId="0" fontId="5" fillId="6" borderId="34" xfId="0" applyFont="1" applyFill="1" applyBorder="1" applyAlignment="1">
      <alignment horizontal="center" wrapText="1"/>
    </xf>
    <xf numFmtId="0" fontId="23" fillId="4" borderId="13" xfId="0" applyFont="1" applyFill="1" applyBorder="1" applyAlignment="1">
      <alignment horizontal="center" vertical="center" wrapText="1"/>
    </xf>
    <xf numFmtId="0" fontId="23" fillId="4" borderId="14" xfId="0" applyFont="1" applyFill="1" applyBorder="1" applyAlignment="1">
      <alignment horizontal="center" vertical="center" wrapText="1"/>
    </xf>
    <xf numFmtId="0" fontId="23" fillId="4" borderId="26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2" fillId="3" borderId="38" xfId="0" applyFont="1" applyFill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3" fillId="3" borderId="22" xfId="0" applyFont="1" applyFill="1" applyBorder="1" applyAlignment="1" applyProtection="1">
      <alignment horizontal="center" vertical="center" wrapText="1"/>
      <protection locked="0"/>
    </xf>
    <xf numFmtId="0" fontId="0" fillId="0" borderId="3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2" fillId="5" borderId="50" xfId="0" applyFont="1" applyFill="1" applyBorder="1" applyAlignment="1">
      <alignment horizontal="right" vertical="top" wrapText="1"/>
    </xf>
    <xf numFmtId="164" fontId="3" fillId="4" borderId="3" xfId="0" applyNumberFormat="1" applyFont="1" applyFill="1" applyBorder="1" applyAlignment="1" applyProtection="1">
      <alignment horizontal="center" vertical="top"/>
      <protection hidden="1"/>
    </xf>
    <xf numFmtId="164" fontId="3" fillId="4" borderId="28" xfId="0" applyNumberFormat="1" applyFont="1" applyFill="1" applyBorder="1" applyAlignment="1" applyProtection="1">
      <alignment horizontal="center" vertical="top"/>
      <protection hidden="1"/>
    </xf>
    <xf numFmtId="0" fontId="0" fillId="0" borderId="2" xfId="0" applyBorder="1" applyAlignment="1" applyProtection="1">
      <alignment horizontal="center"/>
      <protection locked="0"/>
    </xf>
    <xf numFmtId="0" fontId="5" fillId="6" borderId="21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0" fontId="23" fillId="4" borderId="51" xfId="0" applyFont="1" applyFill="1" applyBorder="1" applyAlignment="1">
      <alignment horizontal="center" vertical="center" wrapText="1"/>
    </xf>
    <xf numFmtId="0" fontId="23" fillId="4" borderId="12" xfId="0" applyFont="1" applyFill="1" applyBorder="1" applyAlignment="1">
      <alignment horizontal="center" vertical="center" wrapText="1"/>
    </xf>
    <xf numFmtId="0" fontId="23" fillId="4" borderId="48" xfId="0" applyFont="1" applyFill="1" applyBorder="1" applyAlignment="1">
      <alignment horizontal="center" vertical="center" wrapText="1"/>
    </xf>
    <xf numFmtId="0" fontId="24" fillId="0" borderId="2" xfId="0" applyFont="1" applyBorder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4" fillId="0" borderId="28" xfId="0" applyFont="1" applyBorder="1" applyAlignment="1" applyProtection="1">
      <alignment horizontal="center" vertical="center"/>
      <protection locked="0"/>
    </xf>
    <xf numFmtId="0" fontId="6" fillId="7" borderId="20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6" fillId="7" borderId="50" xfId="0" applyFont="1" applyFill="1" applyBorder="1" applyAlignment="1">
      <alignment horizontal="center"/>
    </xf>
    <xf numFmtId="164" fontId="3" fillId="4" borderId="39" xfId="0" applyNumberFormat="1" applyFont="1" applyFill="1" applyBorder="1" applyAlignment="1" applyProtection="1">
      <alignment horizontal="center" vertical="top"/>
      <protection hidden="1"/>
    </xf>
    <xf numFmtId="164" fontId="3" fillId="4" borderId="40" xfId="0" applyNumberFormat="1" applyFont="1" applyFill="1" applyBorder="1" applyAlignment="1" applyProtection="1">
      <alignment horizontal="center" vertical="top"/>
      <protection hidden="1"/>
    </xf>
    <xf numFmtId="164" fontId="3" fillId="4" borderId="18" xfId="0" applyNumberFormat="1" applyFont="1" applyFill="1" applyBorder="1" applyAlignment="1" applyProtection="1">
      <alignment horizontal="center" vertical="top"/>
      <protection hidden="1"/>
    </xf>
    <xf numFmtId="164" fontId="3" fillId="4" borderId="11" xfId="0" applyNumberFormat="1" applyFont="1" applyFill="1" applyBorder="1" applyAlignment="1" applyProtection="1">
      <alignment horizontal="center" vertical="top"/>
      <protection hidden="1"/>
    </xf>
    <xf numFmtId="164" fontId="3" fillId="4" borderId="22" xfId="0" applyNumberFormat="1" applyFont="1" applyFill="1" applyBorder="1" applyAlignment="1" applyProtection="1">
      <alignment horizontal="center" vertical="top"/>
      <protection hidden="1"/>
    </xf>
    <xf numFmtId="0" fontId="2" fillId="9" borderId="20" xfId="0" applyFont="1" applyFill="1" applyBorder="1" applyAlignment="1">
      <alignment horizontal="right" vertical="top" wrapText="1"/>
    </xf>
    <xf numFmtId="0" fontId="2" fillId="9" borderId="16" xfId="0" applyFont="1" applyFill="1" applyBorder="1" applyAlignment="1">
      <alignment horizontal="right" vertical="top" wrapText="1"/>
    </xf>
    <xf numFmtId="0" fontId="2" fillId="9" borderId="50" xfId="0" applyFont="1" applyFill="1" applyBorder="1" applyAlignment="1">
      <alignment horizontal="right" vertical="top" wrapText="1"/>
    </xf>
    <xf numFmtId="164" fontId="3" fillId="4" borderId="13" xfId="0" applyNumberFormat="1" applyFont="1" applyFill="1" applyBorder="1" applyAlignment="1" applyProtection="1">
      <alignment horizontal="center" vertical="top"/>
      <protection hidden="1"/>
    </xf>
    <xf numFmtId="164" fontId="3" fillId="4" borderId="14" xfId="0" applyNumberFormat="1" applyFont="1" applyFill="1" applyBorder="1" applyAlignment="1" applyProtection="1">
      <alignment horizontal="center" vertical="top"/>
      <protection hidden="1"/>
    </xf>
    <xf numFmtId="164" fontId="3" fillId="4" borderId="26" xfId="0" applyNumberFormat="1" applyFont="1" applyFill="1" applyBorder="1" applyAlignment="1" applyProtection="1">
      <alignment horizontal="center" vertical="top"/>
      <protection hidden="1"/>
    </xf>
    <xf numFmtId="0" fontId="6" fillId="7" borderId="23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6" fillId="7" borderId="30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right" vertical="center" wrapText="1"/>
    </xf>
    <xf numFmtId="0" fontId="3" fillId="5" borderId="0" xfId="0" applyFont="1" applyFill="1" applyAlignment="1">
      <alignment horizontal="right" vertical="center" wrapText="1"/>
    </xf>
    <xf numFmtId="0" fontId="3" fillId="5" borderId="7" xfId="0" applyFont="1" applyFill="1" applyBorder="1" applyAlignment="1">
      <alignment horizontal="right" vertical="center" wrapText="1"/>
    </xf>
    <xf numFmtId="0" fontId="3" fillId="13" borderId="20" xfId="0" applyFont="1" applyFill="1" applyBorder="1" applyAlignment="1">
      <alignment horizontal="right" vertical="center" wrapText="1"/>
    </xf>
    <xf numFmtId="0" fontId="3" fillId="13" borderId="16" xfId="0" applyFont="1" applyFill="1" applyBorder="1" applyAlignment="1">
      <alignment horizontal="right" vertical="center" wrapText="1"/>
    </xf>
    <xf numFmtId="0" fontId="0" fillId="3" borderId="17" xfId="0" applyFill="1" applyBorder="1" applyAlignment="1" applyProtection="1">
      <alignment horizontal="center"/>
      <protection locked="0"/>
    </xf>
    <xf numFmtId="0" fontId="0" fillId="3" borderId="19" xfId="0" applyFill="1" applyBorder="1" applyAlignment="1" applyProtection="1">
      <alignment horizontal="center"/>
      <protection locked="0"/>
    </xf>
    <xf numFmtId="0" fontId="0" fillId="3" borderId="18" xfId="0" applyFill="1" applyBorder="1" applyAlignment="1" applyProtection="1">
      <alignment horizontal="center"/>
      <protection locked="0"/>
    </xf>
    <xf numFmtId="9" fontId="4" fillId="3" borderId="2" xfId="3" applyFont="1" applyFill="1" applyBorder="1" applyAlignment="1" applyProtection="1">
      <alignment horizontal="center"/>
      <protection locked="0"/>
    </xf>
    <xf numFmtId="9" fontId="4" fillId="3" borderId="3" xfId="3" applyFont="1" applyFill="1" applyBorder="1" applyAlignment="1" applyProtection="1">
      <alignment horizontal="center"/>
      <protection locked="0"/>
    </xf>
    <xf numFmtId="9" fontId="4" fillId="3" borderId="4" xfId="3" applyFont="1" applyFill="1" applyBorder="1" applyAlignment="1" applyProtection="1">
      <alignment horizontal="center"/>
      <protection locked="0"/>
    </xf>
    <xf numFmtId="0" fontId="3" fillId="5" borderId="21" xfId="0" applyFont="1" applyFill="1" applyBorder="1" applyAlignment="1">
      <alignment horizontal="right" vertical="center" wrapText="1"/>
    </xf>
    <xf numFmtId="0" fontId="3" fillId="5" borderId="15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vertical="top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top"/>
    </xf>
    <xf numFmtId="0" fontId="0" fillId="5" borderId="2" xfId="0" applyFill="1" applyBorder="1" applyAlignment="1">
      <alignment vertical="top" wrapText="1"/>
    </xf>
    <xf numFmtId="0" fontId="0" fillId="5" borderId="3" xfId="0" applyFill="1" applyBorder="1" applyAlignment="1">
      <alignment vertical="top" wrapText="1"/>
    </xf>
    <xf numFmtId="0" fontId="0" fillId="5" borderId="4" xfId="0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0" fillId="5" borderId="1" xfId="0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</cellXfs>
  <cellStyles count="5">
    <cellStyle name="Normal" xfId="0" builtinId="0"/>
    <cellStyle name="Normálna 2" xfId="1" xr:uid="{00000000-0005-0000-0000-000000000000}"/>
    <cellStyle name="Normálna 3" xfId="2" xr:uid="{00000000-0005-0000-0000-000001000000}"/>
    <cellStyle name="Normálna 4" xfId="4" xr:uid="{00000000-0005-0000-0000-000002000000}"/>
    <cellStyle name="Percent" xfId="3" builtinId="5"/>
  </cellStyles>
  <dxfs count="3">
    <dxf>
      <fill>
        <patternFill>
          <bgColor theme="0" tint="-0.14996795556505021"/>
        </patternFill>
      </fill>
    </dxf>
    <dxf>
      <font>
        <b/>
        <i val="0"/>
        <strike val="0"/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AEEF"/>
      <color rgb="FFED1C24"/>
      <color rgb="FF2A27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file.agentura.local\Profiles\497\Desktop\PL&#193;N%20OBNOVY_KOMPONENT%209\N&#225;vrh%20v&#253;zvy%20zo%2014.11.2022\V&#253;zva%20predlo&#382;en&#225;%20na%20&#218;V%20a%20NIKA\V&#253;zva%201.2.1%20na%20pr&#237;pravu%20projektov%20v%20HEU\2_Cestne_vyhlasen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A čestné vyhlásenie - nepodnik"/>
      <sheetName val="podnik SŠP"/>
      <sheetName val="2B čestné vyhlásenie - podnik"/>
      <sheetName val="partnerské podniky"/>
      <sheetName val="prepojené podniky"/>
      <sheetName val="konečný užívateľ výhod"/>
      <sheetName val="číselník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C2" t="str">
            <v>• všetky informácie obsiahnuté v žiadosti o poskytnutie prostriedkov mechanizmu (ďalej len „žiadosť“) a všetkých jej prílohách sú úplné, pravdivé a správne;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árok1">
    <tabColor theme="3" tint="-0.249977111117893"/>
    <pageSetUpPr fitToPage="1"/>
  </sheetPr>
  <dimension ref="A1:U64"/>
  <sheetViews>
    <sheetView showGridLines="0" tabSelected="1" showRuler="0" topLeftCell="A39" zoomScaleNormal="100" workbookViewId="0">
      <selection activeCell="F51" sqref="F51:H51"/>
    </sheetView>
  </sheetViews>
  <sheetFormatPr defaultRowHeight="14.5" x14ac:dyDescent="0.35"/>
  <cols>
    <col min="1" max="2" width="16.453125" customWidth="1"/>
    <col min="3" max="4" width="15.54296875" customWidth="1"/>
    <col min="5" max="5" width="20.7265625" customWidth="1"/>
    <col min="6" max="6" width="28.54296875" customWidth="1"/>
    <col min="7" max="7" width="18.7265625" customWidth="1"/>
    <col min="8" max="8" width="19.81640625" customWidth="1"/>
    <col min="9" max="9" width="25" customWidth="1"/>
    <col min="10" max="11" width="9.1796875" hidden="1" customWidth="1"/>
    <col min="12" max="12" width="17.453125" hidden="1" customWidth="1"/>
    <col min="13" max="13" width="11.1796875" hidden="1" customWidth="1"/>
    <col min="14" max="14" width="11.1796875" customWidth="1"/>
    <col min="15" max="15" width="11.7265625" customWidth="1"/>
    <col min="16" max="16" width="9.1796875" customWidth="1"/>
    <col min="17" max="25" width="0" hidden="1" customWidth="1"/>
  </cols>
  <sheetData>
    <row r="1" spans="1:14" ht="24" thickBot="1" x14ac:dyDescent="0.6">
      <c r="A1" s="147" t="s">
        <v>0</v>
      </c>
      <c r="B1" s="148"/>
      <c r="C1" s="148"/>
      <c r="D1" s="148"/>
      <c r="E1" s="148"/>
      <c r="F1" s="148"/>
      <c r="G1" s="148"/>
      <c r="H1" s="148"/>
      <c r="I1" s="149"/>
    </row>
    <row r="2" spans="1:14" ht="46.5" customHeight="1" thickBot="1" x14ac:dyDescent="0.4">
      <c r="A2" s="150" t="s">
        <v>1</v>
      </c>
      <c r="B2" s="151"/>
      <c r="C2" s="151"/>
      <c r="D2" s="151"/>
      <c r="E2" s="151"/>
      <c r="F2" s="151"/>
      <c r="G2" s="151"/>
      <c r="H2" s="151"/>
      <c r="I2" s="152"/>
    </row>
    <row r="3" spans="1:14" ht="24" thickBot="1" x14ac:dyDescent="0.6">
      <c r="A3" s="147" t="s">
        <v>2</v>
      </c>
      <c r="B3" s="148"/>
      <c r="C3" s="148"/>
      <c r="D3" s="148"/>
      <c r="E3" s="148"/>
      <c r="F3" s="148"/>
      <c r="G3" s="148"/>
      <c r="H3" s="148"/>
      <c r="I3" s="149"/>
    </row>
    <row r="4" spans="1:14" ht="23.25" customHeight="1" x14ac:dyDescent="0.35">
      <c r="A4" s="173" t="s">
        <v>3</v>
      </c>
      <c r="B4" s="174"/>
      <c r="C4" s="174"/>
      <c r="D4" s="174"/>
      <c r="E4" s="174"/>
      <c r="F4" s="175"/>
      <c r="G4" s="123" t="s">
        <v>4</v>
      </c>
      <c r="H4" s="124"/>
      <c r="I4" s="125"/>
    </row>
    <row r="5" spans="1:14" ht="23.25" customHeight="1" x14ac:dyDescent="0.35">
      <c r="A5" s="116" t="s">
        <v>5</v>
      </c>
      <c r="B5" s="117"/>
      <c r="C5" s="117"/>
      <c r="D5" s="117"/>
      <c r="E5" s="117"/>
      <c r="F5" s="118"/>
      <c r="G5" s="104" t="s">
        <v>778</v>
      </c>
      <c r="H5" s="105"/>
      <c r="I5" s="106"/>
    </row>
    <row r="6" spans="1:14" ht="23.25" customHeight="1" x14ac:dyDescent="0.35">
      <c r="A6" s="116" t="s">
        <v>6</v>
      </c>
      <c r="B6" s="117"/>
      <c r="C6" s="117"/>
      <c r="D6" s="117"/>
      <c r="E6" s="117"/>
      <c r="F6" s="118"/>
      <c r="G6" s="153" t="s">
        <v>779</v>
      </c>
      <c r="H6" s="154"/>
      <c r="I6" s="155"/>
    </row>
    <row r="7" spans="1:14" ht="26.25" customHeight="1" x14ac:dyDescent="0.35">
      <c r="A7" s="116" t="s">
        <v>7</v>
      </c>
      <c r="B7" s="117"/>
      <c r="C7" s="117"/>
      <c r="D7" s="117"/>
      <c r="E7" s="117"/>
      <c r="F7" s="118"/>
      <c r="G7" s="107" t="s">
        <v>8</v>
      </c>
      <c r="H7" s="108"/>
      <c r="I7" s="109"/>
    </row>
    <row r="8" spans="1:14" ht="18" customHeight="1" thickBot="1" x14ac:dyDescent="0.4">
      <c r="A8" s="116" t="s">
        <v>9</v>
      </c>
      <c r="B8" s="117"/>
      <c r="C8" s="117"/>
      <c r="D8" s="117"/>
      <c r="E8" s="117"/>
      <c r="F8" s="118"/>
      <c r="G8" s="110" t="s">
        <v>10</v>
      </c>
      <c r="H8" s="111"/>
      <c r="I8" s="112"/>
    </row>
    <row r="9" spans="1:14" ht="16.5" customHeight="1" thickBot="1" x14ac:dyDescent="0.5">
      <c r="A9" s="76" t="s">
        <v>11</v>
      </c>
      <c r="B9" s="77"/>
      <c r="C9" s="77"/>
      <c r="D9" s="77"/>
      <c r="E9" s="77"/>
      <c r="F9" s="77"/>
      <c r="G9" s="77"/>
      <c r="H9" s="77"/>
      <c r="I9" s="78"/>
    </row>
    <row r="10" spans="1:14" ht="16.5" customHeight="1" x14ac:dyDescent="0.35">
      <c r="A10" s="113" t="s">
        <v>12</v>
      </c>
      <c r="B10" s="114"/>
      <c r="C10" s="114"/>
      <c r="D10" s="114"/>
      <c r="E10" s="114"/>
      <c r="F10" s="115"/>
      <c r="G10" s="121" t="s">
        <v>765</v>
      </c>
      <c r="H10" s="121"/>
      <c r="I10" s="122"/>
    </row>
    <row r="11" spans="1:14" ht="16.5" customHeight="1" x14ac:dyDescent="0.35">
      <c r="A11" s="69" t="s">
        <v>13</v>
      </c>
      <c r="B11" s="70"/>
      <c r="C11" s="70"/>
      <c r="D11" s="70"/>
      <c r="E11" s="70"/>
      <c r="F11" s="71"/>
      <c r="G11" s="65" t="s">
        <v>758</v>
      </c>
      <c r="H11" s="65"/>
      <c r="I11" s="66"/>
    </row>
    <row r="12" spans="1:14" ht="16.5" customHeight="1" x14ac:dyDescent="0.35">
      <c r="A12" s="69" t="s">
        <v>14</v>
      </c>
      <c r="B12" s="70"/>
      <c r="C12" s="70"/>
      <c r="D12" s="70"/>
      <c r="E12" s="70"/>
      <c r="F12" s="71"/>
      <c r="G12" s="119" t="s">
        <v>721</v>
      </c>
      <c r="H12" s="119"/>
      <c r="I12" s="120"/>
    </row>
    <row r="13" spans="1:14" ht="16.5" customHeight="1" x14ac:dyDescent="0.35">
      <c r="A13" s="69" t="s">
        <v>15</v>
      </c>
      <c r="B13" s="70"/>
      <c r="C13" s="70"/>
      <c r="D13" s="70"/>
      <c r="E13" s="70"/>
      <c r="F13" s="71"/>
      <c r="G13" s="65" t="s">
        <v>766</v>
      </c>
      <c r="H13" s="65"/>
      <c r="I13" s="66"/>
    </row>
    <row r="14" spans="1:14" x14ac:dyDescent="0.35">
      <c r="A14" s="69" t="s">
        <v>16</v>
      </c>
      <c r="B14" s="70"/>
      <c r="C14" s="70"/>
      <c r="D14" s="70"/>
      <c r="E14" s="70"/>
      <c r="F14" s="71"/>
      <c r="G14" s="65">
        <v>166791</v>
      </c>
      <c r="H14" s="65"/>
      <c r="I14" s="66"/>
    </row>
    <row r="15" spans="1:14" x14ac:dyDescent="0.35">
      <c r="A15" s="69" t="s">
        <v>17</v>
      </c>
      <c r="B15" s="70"/>
      <c r="C15" s="70"/>
      <c r="D15" s="70"/>
      <c r="E15" s="70"/>
      <c r="F15" s="71"/>
      <c r="G15" s="72" t="s">
        <v>738</v>
      </c>
      <c r="H15" s="72"/>
      <c r="I15" s="73"/>
      <c r="N15" s="38"/>
    </row>
    <row r="16" spans="1:14" x14ac:dyDescent="0.35">
      <c r="A16" s="24"/>
      <c r="B16" s="25"/>
      <c r="C16" s="25"/>
      <c r="D16" s="25"/>
      <c r="E16" s="25"/>
      <c r="F16" s="25"/>
      <c r="G16" s="67"/>
      <c r="H16" s="67"/>
      <c r="I16" s="68"/>
    </row>
    <row r="17" spans="1:9" x14ac:dyDescent="0.35">
      <c r="A17" s="8"/>
      <c r="B17" s="7"/>
      <c r="C17" s="7"/>
      <c r="D17" s="7"/>
      <c r="E17" s="7"/>
      <c r="F17" s="60" t="s">
        <v>18</v>
      </c>
      <c r="G17" s="67"/>
      <c r="H17" s="67"/>
      <c r="I17" s="68"/>
    </row>
    <row r="18" spans="1:9" x14ac:dyDescent="0.35">
      <c r="A18" s="8"/>
      <c r="B18" s="7"/>
      <c r="C18" s="7"/>
      <c r="D18" s="7"/>
      <c r="E18" s="7"/>
      <c r="F18" s="60" t="s">
        <v>19</v>
      </c>
      <c r="G18" s="65" t="s">
        <v>768</v>
      </c>
      <c r="H18" s="65"/>
      <c r="I18" s="66"/>
    </row>
    <row r="19" spans="1:9" x14ac:dyDescent="0.35">
      <c r="A19" s="8"/>
      <c r="B19" s="7"/>
      <c r="C19" s="7"/>
      <c r="D19" s="7"/>
      <c r="E19" s="7"/>
      <c r="F19" s="60" t="s">
        <v>20</v>
      </c>
      <c r="G19" s="65" t="s">
        <v>767</v>
      </c>
      <c r="H19" s="65"/>
      <c r="I19" s="66"/>
    </row>
    <row r="20" spans="1:9" x14ac:dyDescent="0.35">
      <c r="A20" s="8"/>
      <c r="B20" s="7"/>
      <c r="C20" s="7"/>
      <c r="D20" s="7"/>
      <c r="E20" s="7"/>
      <c r="F20" s="60" t="s">
        <v>21</v>
      </c>
      <c r="G20" s="65">
        <v>81473</v>
      </c>
      <c r="H20" s="65"/>
      <c r="I20" s="66"/>
    </row>
    <row r="21" spans="1:9" ht="15" thickBot="1" x14ac:dyDescent="0.4">
      <c r="A21" s="35"/>
      <c r="B21" s="36"/>
      <c r="C21" s="36"/>
      <c r="D21" s="36"/>
      <c r="E21" s="36"/>
      <c r="F21" s="36"/>
      <c r="G21" s="74"/>
      <c r="H21" s="74"/>
      <c r="I21" s="75"/>
    </row>
    <row r="22" spans="1:9" ht="17.25" customHeight="1" thickBot="1" x14ac:dyDescent="0.5">
      <c r="A22" s="76" t="s">
        <v>22</v>
      </c>
      <c r="B22" s="77"/>
      <c r="C22" s="77"/>
      <c r="D22" s="77"/>
      <c r="E22" s="77"/>
      <c r="F22" s="77"/>
      <c r="G22" s="77"/>
      <c r="H22" s="77"/>
      <c r="I22" s="78"/>
    </row>
    <row r="23" spans="1:9" ht="16.5" customHeight="1" x14ac:dyDescent="0.35">
      <c r="A23" s="62" t="s">
        <v>23</v>
      </c>
      <c r="B23" s="63"/>
      <c r="C23" s="63"/>
      <c r="D23" s="63"/>
      <c r="E23" s="63"/>
      <c r="F23" s="63"/>
      <c r="G23" s="63"/>
      <c r="H23" s="63"/>
      <c r="I23" s="64"/>
    </row>
    <row r="24" spans="1:9" ht="28.5" customHeight="1" x14ac:dyDescent="0.35">
      <c r="A24" s="99" t="s">
        <v>24</v>
      </c>
      <c r="B24" s="100"/>
      <c r="C24" s="100"/>
      <c r="D24" s="100"/>
      <c r="E24" s="26" t="s">
        <v>25</v>
      </c>
      <c r="F24" s="26" t="s">
        <v>26</v>
      </c>
      <c r="G24" s="84" t="s">
        <v>27</v>
      </c>
      <c r="H24" s="84"/>
      <c r="I24" s="85"/>
    </row>
    <row r="25" spans="1:9" ht="17.25" customHeight="1" x14ac:dyDescent="0.35">
      <c r="A25" s="146" t="s">
        <v>769</v>
      </c>
      <c r="B25" s="141"/>
      <c r="C25" s="141"/>
      <c r="D25" s="142"/>
      <c r="E25" s="55" t="s">
        <v>770</v>
      </c>
      <c r="F25" s="34" t="s">
        <v>771</v>
      </c>
      <c r="G25" s="86" t="s">
        <v>772</v>
      </c>
      <c r="H25" s="87"/>
      <c r="I25" s="88"/>
    </row>
    <row r="26" spans="1:9" ht="17.25" customHeight="1" x14ac:dyDescent="0.35">
      <c r="A26" s="146"/>
      <c r="B26" s="141"/>
      <c r="C26" s="141"/>
      <c r="D26" s="142"/>
      <c r="E26" s="55"/>
      <c r="F26" s="34"/>
      <c r="G26" s="86"/>
      <c r="H26" s="87"/>
      <c r="I26" s="88"/>
    </row>
    <row r="27" spans="1:9" ht="17.25" customHeight="1" x14ac:dyDescent="0.35">
      <c r="A27" s="146"/>
      <c r="B27" s="141"/>
      <c r="C27" s="141"/>
      <c r="D27" s="142"/>
      <c r="E27" s="55"/>
      <c r="F27" s="34"/>
      <c r="G27" s="86"/>
      <c r="H27" s="87"/>
      <c r="I27" s="88"/>
    </row>
    <row r="28" spans="1:9" ht="17.25" customHeight="1" x14ac:dyDescent="0.35">
      <c r="A28" s="146"/>
      <c r="B28" s="141"/>
      <c r="C28" s="141"/>
      <c r="D28" s="142"/>
      <c r="E28" s="55"/>
      <c r="F28" s="34"/>
      <c r="G28" s="86"/>
      <c r="H28" s="87"/>
      <c r="I28" s="88"/>
    </row>
    <row r="29" spans="1:9" ht="17.25" customHeight="1" x14ac:dyDescent="0.35">
      <c r="A29" s="146"/>
      <c r="B29" s="141"/>
      <c r="C29" s="141"/>
      <c r="D29" s="142"/>
      <c r="E29" s="55"/>
      <c r="F29" s="34"/>
      <c r="G29" s="86"/>
      <c r="H29" s="87"/>
      <c r="I29" s="88"/>
    </row>
    <row r="30" spans="1:9" ht="15" customHeight="1" x14ac:dyDescent="0.35">
      <c r="A30" s="101" t="s">
        <v>28</v>
      </c>
      <c r="B30" s="102"/>
      <c r="C30" s="102"/>
      <c r="D30" s="102"/>
      <c r="E30" s="102"/>
      <c r="F30" s="102"/>
      <c r="G30" s="102"/>
      <c r="H30" s="102"/>
      <c r="I30" s="103"/>
    </row>
    <row r="31" spans="1:9" x14ac:dyDescent="0.35">
      <c r="A31" s="99" t="s">
        <v>24</v>
      </c>
      <c r="B31" s="100"/>
      <c r="C31" s="100"/>
      <c r="D31" s="100"/>
      <c r="E31" s="100"/>
      <c r="F31" s="100"/>
      <c r="G31" s="100" t="s">
        <v>25</v>
      </c>
      <c r="H31" s="100"/>
      <c r="I31" s="9" t="s">
        <v>26</v>
      </c>
    </row>
    <row r="32" spans="1:9" x14ac:dyDescent="0.35">
      <c r="A32" s="140" t="s">
        <v>769</v>
      </c>
      <c r="B32" s="141"/>
      <c r="C32" s="141"/>
      <c r="D32" s="141"/>
      <c r="E32" s="141"/>
      <c r="F32" s="142"/>
      <c r="G32" s="92" t="s">
        <v>770</v>
      </c>
      <c r="H32" s="93"/>
      <c r="I32" s="27" t="s">
        <v>771</v>
      </c>
    </row>
    <row r="33" spans="1:14" ht="14.5" customHeight="1" thickBot="1" x14ac:dyDescent="0.4">
      <c r="A33" s="96" t="s">
        <v>773</v>
      </c>
      <c r="B33" s="97"/>
      <c r="C33" s="97"/>
      <c r="D33" s="97"/>
      <c r="E33" s="97"/>
      <c r="F33" s="98"/>
      <c r="G33" s="94" t="s">
        <v>770</v>
      </c>
      <c r="H33" s="95"/>
      <c r="I33" s="28" t="s">
        <v>774</v>
      </c>
    </row>
    <row r="34" spans="1:14" ht="16.5" customHeight="1" thickBot="1" x14ac:dyDescent="0.5">
      <c r="A34" s="170" t="s">
        <v>29</v>
      </c>
      <c r="B34" s="171"/>
      <c r="C34" s="171"/>
      <c r="D34" s="171"/>
      <c r="E34" s="171"/>
      <c r="F34" s="171"/>
      <c r="G34" s="171"/>
      <c r="H34" s="171"/>
      <c r="I34" s="172"/>
      <c r="J34" s="38"/>
      <c r="K34" s="38"/>
      <c r="L34" s="38"/>
      <c r="M34" s="38"/>
      <c r="N34" s="38"/>
    </row>
    <row r="35" spans="1:14" ht="16.5" customHeight="1" thickBot="1" x14ac:dyDescent="0.4">
      <c r="A35" s="113" t="s">
        <v>30</v>
      </c>
      <c r="B35" s="114"/>
      <c r="C35" s="114"/>
      <c r="D35" s="114"/>
      <c r="E35" s="114"/>
      <c r="F35" s="143"/>
      <c r="G35" s="161" t="str">
        <f>IF(G12="","",IF(G12="nepodnik",Ciselniky!G6,Ciselniky!G5))</f>
        <v>nepredstavuje štátnu pomoc</v>
      </c>
      <c r="H35" s="162"/>
      <c r="I35" s="163"/>
      <c r="J35" s="38"/>
      <c r="K35" s="38"/>
      <c r="L35" s="38"/>
      <c r="M35" s="38"/>
      <c r="N35" s="38"/>
    </row>
    <row r="36" spans="1:14" ht="16.5" customHeight="1" thickBot="1" x14ac:dyDescent="0.4">
      <c r="A36" s="113" t="s">
        <v>31</v>
      </c>
      <c r="B36" s="114"/>
      <c r="C36" s="114"/>
      <c r="D36" s="114"/>
      <c r="E36" s="114"/>
      <c r="F36" s="143"/>
      <c r="G36" s="144">
        <f>IF(I59=0,"",I59)</f>
        <v>129769.60000000001</v>
      </c>
      <c r="H36" s="144"/>
      <c r="I36" s="145"/>
      <c r="J36" s="38"/>
      <c r="K36" s="38"/>
      <c r="L36" s="38"/>
      <c r="M36" s="38"/>
      <c r="N36" s="38"/>
    </row>
    <row r="37" spans="1:14" ht="16.5" customHeight="1" thickBot="1" x14ac:dyDescent="0.4">
      <c r="A37" s="113" t="s">
        <v>32</v>
      </c>
      <c r="B37" s="114"/>
      <c r="C37" s="114"/>
      <c r="D37" s="114"/>
      <c r="E37" s="114"/>
      <c r="F37" s="143"/>
      <c r="G37" s="144">
        <f>IF(G15=Ciselniky!A11,0,IF(G15=Ciselniky!A12,('Údaje o projekte'!F59+'Údaje o projekte'!H59)*0.2,""))</f>
        <v>7433.6</v>
      </c>
      <c r="H37" s="144"/>
      <c r="I37" s="145"/>
      <c r="J37" s="38"/>
      <c r="K37" s="38"/>
      <c r="L37" s="38"/>
      <c r="M37" s="38"/>
      <c r="N37" s="38"/>
    </row>
    <row r="38" spans="1:14" ht="15.75" customHeight="1" thickBot="1" x14ac:dyDescent="0.4">
      <c r="A38" s="113" t="s">
        <v>33</v>
      </c>
      <c r="B38" s="114"/>
      <c r="C38" s="114"/>
      <c r="D38" s="114"/>
      <c r="E38" s="114"/>
      <c r="F38" s="143"/>
      <c r="G38" s="144">
        <f>IF(F48="","",(IF(A56=Ciselniky!$F$9,IF('Údaje o projekte'!B56=Ciselniky!$C$12,VLOOKUP('Údaje o projekte'!$G$12,Ciselniky!$A$15:$C$17,3,FALSE),VLOOKUP('Údaje o projekte'!$G$12,Ciselniky!$A$15:$C$17,2,FALSE)),1)*'Údaje o projekte'!I56+IF(A57=Ciselniky!$F$9,IF('Údaje o projekte'!B57=Ciselniky!$C$12,VLOOKUP('Údaje o projekte'!$G$12,Ciselniky!$A$15:$C$17,3,FALSE),VLOOKUP('Údaje o projekte'!$G$12,Ciselniky!$A$15:$C$17,2,FALSE)),1)*'Údaje o projekte'!I57+IF(A58=Ciselniky!$F$9,IF('Údaje o projekte'!B58=Ciselniky!$C$12,VLOOKUP('Údaje o projekte'!$G$12,Ciselniky!$A$15:$C$17,3,FALSE),VLOOKUP('Údaje o projekte'!$G$12,Ciselniky!$A$15:$C$17,,FALSE)),1)*'Údaje o projekte'!I58))</f>
        <v>129769.60000000001</v>
      </c>
      <c r="H38" s="144"/>
      <c r="I38" s="145"/>
      <c r="J38" s="38"/>
      <c r="K38" s="38"/>
      <c r="L38" s="38"/>
      <c r="M38" s="38"/>
      <c r="N38" s="38"/>
    </row>
    <row r="39" spans="1:14" ht="15.75" customHeight="1" thickBot="1" x14ac:dyDescent="0.4">
      <c r="A39" s="113" t="s">
        <v>34</v>
      </c>
      <c r="B39" s="114"/>
      <c r="C39" s="114"/>
      <c r="D39" s="114"/>
      <c r="E39" s="114"/>
      <c r="F39" s="143"/>
      <c r="G39" s="159">
        <f>IF(F48="","",(IF(G15=Ciselniky!A11,0,IF(A56=Ciselniky!$F$9,IF('Údaje o projekte'!B56=Ciselniky!$C$12,VLOOKUP('Údaje o projekte'!$G$12,Ciselniky!$A$15:$C$17,3,FALSE),VLOOKUP('Údaje o projekte'!$G$12,Ciselniky!$A$15:$C$17,2,FALSE)),1)*'Údaje o projekte'!K56+IF(A57=Ciselniky!$F$9,IF('Údaje o projekte'!B57=Ciselniky!$C$12,VLOOKUP('Údaje o projekte'!$G$12,Ciselniky!$A$15:$C$17,3,FALSE),VLOOKUP('Údaje o projekte'!$G$12,Ciselniky!$A$15:$C$17,2,FALSE)),1)*'Údaje o projekte'!K57+IF(A58=Ciselniky!$F$9,IF('Údaje o projekte'!B58=Ciselniky!$C$12,VLOOKUP('Údaje o projekte'!$G$12,Ciselniky!$A$15:$C$17,3,FALSE),VLOOKUP('Údaje o projekte'!$G$12,Ciselniky!$A$15:$C$17,,FALSE)),1)*'Údaje o projekte'!K58)))</f>
        <v>7433.6</v>
      </c>
      <c r="H39" s="159"/>
      <c r="I39" s="160"/>
      <c r="J39" s="38"/>
      <c r="K39" s="38"/>
      <c r="L39" s="38"/>
      <c r="M39" s="38"/>
      <c r="N39" s="38"/>
    </row>
    <row r="40" spans="1:14" ht="15.75" customHeight="1" thickBot="1" x14ac:dyDescent="0.4">
      <c r="A40" s="164" t="s">
        <v>35</v>
      </c>
      <c r="B40" s="165"/>
      <c r="C40" s="165"/>
      <c r="D40" s="165"/>
      <c r="E40" s="165"/>
      <c r="F40" s="166"/>
      <c r="G40" s="167">
        <f>IF(G36="","",G36+G37)</f>
        <v>137203.20000000001</v>
      </c>
      <c r="H40" s="168"/>
      <c r="I40" s="169"/>
      <c r="J40" s="38"/>
      <c r="K40" s="38"/>
      <c r="L40" s="38"/>
      <c r="M40" s="38"/>
      <c r="N40" s="38"/>
    </row>
    <row r="41" spans="1:14" ht="15.75" customHeight="1" thickBot="1" x14ac:dyDescent="0.4">
      <c r="A41" s="164" t="s">
        <v>36</v>
      </c>
      <c r="B41" s="165"/>
      <c r="C41" s="165"/>
      <c r="D41" s="165"/>
      <c r="E41" s="165"/>
      <c r="F41" s="166"/>
      <c r="G41" s="167">
        <f>IF(G38="","",G38+G39)</f>
        <v>137203.20000000001</v>
      </c>
      <c r="H41" s="168"/>
      <c r="I41" s="169"/>
      <c r="J41" s="38"/>
      <c r="K41" s="38"/>
      <c r="L41" s="38"/>
      <c r="M41" s="38"/>
      <c r="N41" s="38"/>
    </row>
    <row r="42" spans="1:14" ht="21.75" customHeight="1" thickBot="1" x14ac:dyDescent="0.6">
      <c r="A42" s="127" t="s">
        <v>37</v>
      </c>
      <c r="B42" s="128"/>
      <c r="C42" s="128"/>
      <c r="D42" s="128"/>
      <c r="E42" s="128"/>
      <c r="F42" s="128"/>
      <c r="G42" s="128"/>
      <c r="H42" s="128"/>
      <c r="I42" s="129"/>
      <c r="J42" s="38"/>
      <c r="K42" s="38"/>
      <c r="L42" s="38"/>
      <c r="M42" s="38"/>
      <c r="N42" s="38"/>
    </row>
    <row r="43" spans="1:14" ht="21.75" customHeight="1" thickBot="1" x14ac:dyDescent="0.5">
      <c r="A43" s="156" t="s">
        <v>38</v>
      </c>
      <c r="B43" s="157"/>
      <c r="C43" s="157"/>
      <c r="D43" s="157"/>
      <c r="E43" s="157"/>
      <c r="F43" s="157"/>
      <c r="G43" s="157"/>
      <c r="H43" s="157"/>
      <c r="I43" s="158"/>
      <c r="J43" s="38"/>
      <c r="K43" s="38"/>
      <c r="L43" s="38"/>
      <c r="M43" s="38"/>
      <c r="N43" s="38"/>
    </row>
    <row r="44" spans="1:14" ht="42.75" customHeight="1" thickBot="1" x14ac:dyDescent="0.4">
      <c r="A44" s="130" t="s">
        <v>39</v>
      </c>
      <c r="B44" s="131"/>
      <c r="C44" s="131"/>
      <c r="D44" s="131"/>
      <c r="E44" s="131"/>
      <c r="F44" s="131"/>
      <c r="G44" s="131"/>
      <c r="H44" s="131"/>
      <c r="I44" s="132"/>
      <c r="J44" s="38"/>
      <c r="K44" s="38"/>
      <c r="L44" s="38"/>
      <c r="M44" s="38"/>
      <c r="N44" s="38"/>
    </row>
    <row r="45" spans="1:14" ht="21.75" customHeight="1" x14ac:dyDescent="0.35">
      <c r="A45" s="176" t="s">
        <v>40</v>
      </c>
      <c r="B45" s="177"/>
      <c r="C45" s="133" t="s">
        <v>483</v>
      </c>
      <c r="D45" s="133"/>
      <c r="E45" s="133"/>
      <c r="F45" s="133" t="s">
        <v>467</v>
      </c>
      <c r="G45" s="133"/>
      <c r="H45" s="133" t="s">
        <v>198</v>
      </c>
      <c r="I45" s="139"/>
      <c r="J45" s="38"/>
      <c r="K45" s="38"/>
      <c r="L45" s="38"/>
      <c r="M45" s="38"/>
      <c r="N45" s="38"/>
    </row>
    <row r="46" spans="1:14" ht="21.75" customHeight="1" thickBot="1" x14ac:dyDescent="0.4">
      <c r="A46" s="184" t="s">
        <v>41</v>
      </c>
      <c r="B46" s="185"/>
      <c r="C46" s="134" t="s">
        <v>775</v>
      </c>
      <c r="D46" s="134"/>
      <c r="E46" s="135"/>
      <c r="F46" s="135"/>
      <c r="G46" s="136" t="s">
        <v>776</v>
      </c>
      <c r="H46" s="137"/>
      <c r="I46" s="138"/>
      <c r="J46" s="38"/>
      <c r="K46" s="38"/>
      <c r="L46" s="38"/>
      <c r="M46" s="38"/>
      <c r="N46" s="38"/>
    </row>
    <row r="47" spans="1:14" ht="16.5" customHeight="1" thickBot="1" x14ac:dyDescent="0.5">
      <c r="A47" s="89" t="s">
        <v>42</v>
      </c>
      <c r="B47" s="90"/>
      <c r="C47" s="90"/>
      <c r="D47" s="90"/>
      <c r="E47" s="90"/>
      <c r="F47" s="90"/>
      <c r="G47" s="90"/>
      <c r="H47" s="90"/>
      <c r="I47" s="91"/>
      <c r="J47" s="38"/>
      <c r="K47" s="38"/>
      <c r="L47" s="38"/>
      <c r="M47" s="38"/>
      <c r="N47" s="38"/>
    </row>
    <row r="48" spans="1:14" ht="16.5" customHeight="1" x14ac:dyDescent="0.35">
      <c r="A48" s="69" t="s">
        <v>43</v>
      </c>
      <c r="B48" s="70"/>
      <c r="C48" s="70"/>
      <c r="D48" s="70"/>
      <c r="E48" s="70"/>
      <c r="F48" s="178" t="s">
        <v>728</v>
      </c>
      <c r="G48" s="179"/>
      <c r="H48" s="180"/>
      <c r="I48" s="10"/>
      <c r="J48" s="38"/>
      <c r="K48" s="38"/>
      <c r="L48" s="38"/>
      <c r="M48" s="38"/>
      <c r="N48" s="38"/>
    </row>
    <row r="49" spans="1:21" ht="17.25" customHeight="1" x14ac:dyDescent="0.35">
      <c r="A49" s="69" t="s">
        <v>44</v>
      </c>
      <c r="B49" s="70"/>
      <c r="C49" s="70"/>
      <c r="D49" s="70"/>
      <c r="E49" s="70"/>
      <c r="F49" s="86" t="s">
        <v>777</v>
      </c>
      <c r="G49" s="87"/>
      <c r="H49" s="126"/>
      <c r="I49" s="11"/>
      <c r="J49" s="38"/>
      <c r="K49" s="38"/>
      <c r="L49" s="38"/>
      <c r="M49" s="38"/>
      <c r="N49" s="38"/>
    </row>
    <row r="50" spans="1:21" ht="16.5" customHeight="1" x14ac:dyDescent="0.35">
      <c r="A50" s="69" t="s">
        <v>45</v>
      </c>
      <c r="B50" s="70"/>
      <c r="C50" s="70"/>
      <c r="D50" s="70"/>
      <c r="E50" s="70"/>
      <c r="F50" s="181">
        <v>0.8</v>
      </c>
      <c r="G50" s="182"/>
      <c r="H50" s="183"/>
      <c r="I50" s="11"/>
      <c r="J50" s="38"/>
      <c r="K50" s="38"/>
      <c r="L50" s="38"/>
      <c r="M50" s="38"/>
      <c r="N50" s="38"/>
    </row>
    <row r="51" spans="1:21" s="3" customFormat="1" ht="16.5" customHeight="1" x14ac:dyDescent="0.35">
      <c r="A51" s="69" t="s">
        <v>46</v>
      </c>
      <c r="B51" s="70"/>
      <c r="C51" s="70"/>
      <c r="D51" s="70"/>
      <c r="E51" s="70"/>
      <c r="F51" s="86" t="s">
        <v>724</v>
      </c>
      <c r="G51" s="87"/>
      <c r="H51" s="126"/>
      <c r="I51" s="11"/>
      <c r="J51" s="39"/>
      <c r="K51" s="39"/>
      <c r="L51" s="39"/>
      <c r="M51" s="39"/>
      <c r="N51" s="39"/>
      <c r="R51" s="4" t="s">
        <v>47</v>
      </c>
      <c r="S51" s="4" t="s">
        <v>48</v>
      </c>
      <c r="T51" s="4" t="s">
        <v>49</v>
      </c>
      <c r="U51" s="4"/>
    </row>
    <row r="52" spans="1:21" ht="15" thickBot="1" x14ac:dyDescent="0.4">
      <c r="A52" s="69" t="s">
        <v>50</v>
      </c>
      <c r="B52" s="70"/>
      <c r="C52" s="70"/>
      <c r="D52" s="70"/>
      <c r="E52" s="70"/>
      <c r="F52" s="86" t="s">
        <v>725</v>
      </c>
      <c r="G52" s="87"/>
      <c r="H52" s="126"/>
      <c r="I52" s="11"/>
      <c r="J52" s="38"/>
      <c r="K52" s="38"/>
      <c r="L52" s="38"/>
      <c r="M52" s="38"/>
      <c r="N52" s="38"/>
    </row>
    <row r="53" spans="1:21" ht="19" thickBot="1" x14ac:dyDescent="0.5">
      <c r="A53" s="76" t="s">
        <v>51</v>
      </c>
      <c r="B53" s="77"/>
      <c r="C53" s="77"/>
      <c r="D53" s="77"/>
      <c r="E53" s="77"/>
      <c r="F53" s="77"/>
      <c r="G53" s="77"/>
      <c r="H53" s="77"/>
      <c r="I53" s="78"/>
      <c r="J53" s="38"/>
      <c r="K53" s="38"/>
      <c r="L53" s="40"/>
      <c r="M53" s="38"/>
      <c r="N53" s="38"/>
    </row>
    <row r="54" spans="1:21" ht="19" thickBot="1" x14ac:dyDescent="0.5">
      <c r="A54" s="82" t="s">
        <v>52</v>
      </c>
      <c r="B54" s="82" t="s">
        <v>53</v>
      </c>
      <c r="C54" s="82" t="s">
        <v>54</v>
      </c>
      <c r="D54" s="82" t="s">
        <v>762</v>
      </c>
      <c r="E54" s="79" t="s">
        <v>55</v>
      </c>
      <c r="F54" s="80"/>
      <c r="G54" s="80"/>
      <c r="H54" s="80"/>
      <c r="I54" s="81"/>
      <c r="J54" s="38"/>
      <c r="K54" s="38"/>
      <c r="L54" s="41"/>
      <c r="M54" s="38"/>
      <c r="N54" s="38"/>
    </row>
    <row r="55" spans="1:21" ht="39" customHeight="1" x14ac:dyDescent="0.35">
      <c r="A55" s="83"/>
      <c r="B55" s="83"/>
      <c r="C55" s="83"/>
      <c r="D55" s="83"/>
      <c r="E55" s="12" t="s">
        <v>56</v>
      </c>
      <c r="F55" s="13" t="s">
        <v>57</v>
      </c>
      <c r="G55" s="13" t="s">
        <v>763</v>
      </c>
      <c r="H55" s="13" t="s">
        <v>59</v>
      </c>
      <c r="I55" s="14" t="s">
        <v>60</v>
      </c>
      <c r="J55" s="42"/>
      <c r="K55" s="43" t="s">
        <v>61</v>
      </c>
      <c r="L55" s="43" t="s">
        <v>61</v>
      </c>
      <c r="M55" s="43" t="s">
        <v>62</v>
      </c>
      <c r="N55" s="38"/>
    </row>
    <row r="56" spans="1:21" ht="29" x14ac:dyDescent="0.35">
      <c r="A56" s="29" t="s">
        <v>719</v>
      </c>
      <c r="B56" s="30" t="s">
        <v>736</v>
      </c>
      <c r="C56" s="31">
        <v>24</v>
      </c>
      <c r="D56" s="31"/>
      <c r="E56" s="56">
        <f>IFERROR(IF($F$48=Ciselniky!$A$4,'Údaje o projekte'!$C56*Ciselniky!I$47,IF($F$48=Ciselniky!$A$5,'Údaje o projekte'!$C56*Ciselniky!I$48,IF($F$48=Ciselniky!$A$6,'Údaje o projekte'!$C56*Ciselniky!I$49,"")))*$F$50,"")</f>
        <v>92601.600000000006</v>
      </c>
      <c r="F56" s="56">
        <f>IFERROR(IF($G$15="nie",(IF($F$48=Ciselniky!$A$4,'Údaje o projekte'!$C56*Ciselniky!J$47,IF($F$48=Ciselniky!$A$5,'Údaje o projekte'!$C56*Ciselniky!J$48,IF($F$48=Ciselniky!$A$6,'Údaje o projekte'!$C56*Ciselniky!J$49,"")))*$F$50)/120*100,(IF($F$48=Ciselniky!$A$4,'Údaje o projekte'!$C56*Ciselniky!J$47,IF($F$48=Ciselniky!$A$5,'Údaje o projekte'!$C56*Ciselniky!J$48,IF($F$48=Ciselniky!$A$6,'Údaje o projekte'!$C56*Ciselniky!J$49,"")))*$F$50)),"")</f>
        <v>20800</v>
      </c>
      <c r="G56" s="56">
        <f>IF(D56="",0,C56*D56)</f>
        <v>0</v>
      </c>
      <c r="H56" s="56">
        <f>IFERROR(IF($G$15="nie",(IF($F$48=Ciselniky!$A$4,'Údaje o projekte'!$C56*Ciselniky!L$47,IF($F$48=Ciselniky!$A$5,'Údaje o projekte'!$C56*Ciselniky!L$48,IF($F$48=Ciselniky!$A$6,'Údaje o projekte'!$C56*Ciselniky!L$49,"")))*$F$50)/120*100,(IF($F$48=Ciselniky!$A$4,'Údaje o projekte'!$C56*Ciselniky!L$47,IF($F$48=Ciselniky!$A$5,'Údaje o projekte'!$C56*Ciselniky!L$48,IF($F$48=Ciselniky!$A$6,'Údaje o projekte'!$C56*Ciselniky!L$49,"")))*$F$50)),"")</f>
        <v>16368</v>
      </c>
      <c r="I56" s="58">
        <f>IFERROR(E56+F56+G56+H56,"")</f>
        <v>129769.60000000001</v>
      </c>
      <c r="J56" s="38"/>
      <c r="K56" s="38">
        <f>(F56+H56)*0.2</f>
        <v>7433.6</v>
      </c>
      <c r="L56" s="44">
        <f>K56*1</f>
        <v>7433.6</v>
      </c>
      <c r="M56" s="44">
        <f>I56*0.5</f>
        <v>64884.800000000003</v>
      </c>
      <c r="N56" s="38"/>
    </row>
    <row r="57" spans="1:21" x14ac:dyDescent="0.35">
      <c r="A57" s="29"/>
      <c r="B57" s="30"/>
      <c r="C57" s="31"/>
      <c r="D57" s="31"/>
      <c r="E57" s="56">
        <f>IFERROR(IF($F$48=Ciselniky!$A$4,'Údaje o projekte'!$C57*Ciselniky!I$47,IF($F$48=Ciselniky!$A$5,'Údaje o projekte'!$C57*Ciselniky!I$48,IF($F$48=Ciselniky!$A$6,'Údaje o projekte'!$C57*Ciselniky!I$49,"")))*$F$50,"")</f>
        <v>0</v>
      </c>
      <c r="F57" s="56">
        <f>IFERROR(IF($G$15="nie",(IF($F$48=Ciselniky!$A$4,'Údaje o projekte'!$C57*Ciselniky!J$47,IF($F$48=Ciselniky!$A$5,'Údaje o projekte'!$C57*Ciselniky!J$48,IF($F$48=Ciselniky!$A$6,'Údaje o projekte'!$C57*Ciselniky!J$49,"")))*$F$50)/120*100,(IF($F$48=Ciselniky!$A$4,'Údaje o projekte'!$C57*Ciselniky!J$47,IF($F$48=Ciselniky!$A$5,'Údaje o projekte'!$C57*Ciselniky!J$48,IF($F$48=Ciselniky!$A$6,'Údaje o projekte'!$C57*Ciselniky!J$49,"")))*$F$50)),"")</f>
        <v>0</v>
      </c>
      <c r="G57" s="56">
        <f t="shared" ref="G57:G58" si="0">IF(D57="",0,C57*D57)</f>
        <v>0</v>
      </c>
      <c r="H57" s="56">
        <f>IFERROR(IF($G$15="nie",(IF($F$48=Ciselniky!$A$4,'Údaje o projekte'!$C57*Ciselniky!L$47,IF($F$48=Ciselniky!$A$5,'Údaje o projekte'!$C57*Ciselniky!L$48,IF($F$48=Ciselniky!$A$6,'Údaje o projekte'!$C57*Ciselniky!L$49,"")))*$F$50)/120*100,(IF($F$48=Ciselniky!$A$4,'Údaje o projekte'!$C57*Ciselniky!L$47,IF($F$48=Ciselniky!$A$5,'Údaje o projekte'!$C57*Ciselniky!L$48,IF($F$48=Ciselniky!$A$6,'Údaje o projekte'!$C57*Ciselniky!L$49,"")))*$F$50)),"")</f>
        <v>0</v>
      </c>
      <c r="I57" s="58">
        <f>IFERROR(E57+F57+G57+H57,"")</f>
        <v>0</v>
      </c>
      <c r="J57" s="38"/>
      <c r="K57" s="38">
        <f t="shared" ref="K57:K58" si="1">(F57+H57)*0.2</f>
        <v>0</v>
      </c>
      <c r="L57" s="44">
        <f>K57*1</f>
        <v>0</v>
      </c>
      <c r="M57" s="44">
        <f>I57*1</f>
        <v>0</v>
      </c>
      <c r="N57" s="38"/>
    </row>
    <row r="58" spans="1:21" ht="15" thickBot="1" x14ac:dyDescent="0.4">
      <c r="A58" s="29"/>
      <c r="B58" s="32"/>
      <c r="C58" s="33"/>
      <c r="D58" s="31"/>
      <c r="E58" s="56">
        <f>IFERROR(IF($F$48=Ciselniky!$A$4,'Údaje o projekte'!$C58*Ciselniky!I$47,IF($F$48=Ciselniky!$A$5,'Údaje o projekte'!$C58*Ciselniky!I$48,IF($F$48=Ciselniky!$A$6,'Údaje o projekte'!$C58*Ciselniky!I$49,"")))*$F$50,"")</f>
        <v>0</v>
      </c>
      <c r="F58" s="56">
        <f>IFERROR(IF($G$15="nie",(IF($F$48=Ciselniky!$A$4,'Údaje o projekte'!$C58*Ciselniky!J$47,IF($F$48=Ciselniky!$A$5,'Údaje o projekte'!$C58*Ciselniky!J$48,IF($F$48=Ciselniky!$A$6,'Údaje o projekte'!$C58*Ciselniky!J$49,"")))*$F$50)/120*100,(IF($F$48=Ciselniky!$A$4,'Údaje o projekte'!$C58*Ciselniky!J$47,IF($F$48=Ciselniky!$A$5,'Údaje o projekte'!$C58*Ciselniky!J$48,IF($F$48=Ciselniky!$A$6,'Údaje o projekte'!$C58*Ciselniky!J$49,"")))*$F$50)),"")</f>
        <v>0</v>
      </c>
      <c r="G58" s="56">
        <f t="shared" si="0"/>
        <v>0</v>
      </c>
      <c r="H58" s="56">
        <f>IFERROR(IF($G$15="nie",(IF($F$48=Ciselniky!$A$4,'Údaje o projekte'!$C58*Ciselniky!L$47,IF($F$48=Ciselniky!$A$5,'Údaje o projekte'!$C58*Ciselniky!L$48,IF($F$48=Ciselniky!$A$6,'Údaje o projekte'!$C58*Ciselniky!L$49,"")))*$F$50)/120*100,(IF($F$48=Ciselniky!$A$4,'Údaje o projekte'!$C58*Ciselniky!L$47,IF($F$48=Ciselniky!$A$5,'Údaje o projekte'!$C58*Ciselniky!L$48,IF($F$48=Ciselniky!$A$6,'Údaje o projekte'!$C58*Ciselniky!L$49,"")))*$F$50)),"")</f>
        <v>0</v>
      </c>
      <c r="I58" s="58">
        <f t="shared" ref="I58" si="2">IFERROR(E58+F58+G58+H58,"")</f>
        <v>0</v>
      </c>
      <c r="J58" s="38"/>
      <c r="K58" s="38">
        <f t="shared" si="1"/>
        <v>0</v>
      </c>
      <c r="L58" s="44">
        <f>L56+L57</f>
        <v>7433.6</v>
      </c>
      <c r="M58" s="44">
        <f>M56+M57</f>
        <v>64884.800000000003</v>
      </c>
      <c r="N58" s="38"/>
    </row>
    <row r="59" spans="1:21" ht="15" thickBot="1" x14ac:dyDescent="0.4">
      <c r="A59" s="18" t="s">
        <v>63</v>
      </c>
      <c r="B59" s="19"/>
      <c r="C59" s="37">
        <f>SUM(C56:C58)</f>
        <v>24</v>
      </c>
      <c r="D59" s="57">
        <f>SUM(D56:D58)</f>
        <v>0</v>
      </c>
      <c r="E59" s="57">
        <f t="shared" ref="E59:I59" si="3">SUM(E56:E58)</f>
        <v>92601.600000000006</v>
      </c>
      <c r="F59" s="57">
        <f t="shared" si="3"/>
        <v>20800</v>
      </c>
      <c r="G59" s="57">
        <f t="shared" si="3"/>
        <v>0</v>
      </c>
      <c r="H59" s="57">
        <f t="shared" si="3"/>
        <v>16368</v>
      </c>
      <c r="I59" s="59">
        <f t="shared" si="3"/>
        <v>129769.60000000001</v>
      </c>
      <c r="J59" s="38"/>
      <c r="K59" s="61" t="s">
        <v>745</v>
      </c>
      <c r="L59" s="61" t="s">
        <v>746</v>
      </c>
      <c r="M59" s="61" t="s">
        <v>747</v>
      </c>
      <c r="N59" s="38"/>
    </row>
    <row r="60" spans="1:21" x14ac:dyDescent="0.35">
      <c r="B60" s="3"/>
      <c r="F60" s="3"/>
      <c r="H60" s="3"/>
      <c r="J60" s="38"/>
      <c r="K60" s="61">
        <v>0</v>
      </c>
      <c r="L60" s="61">
        <v>2000</v>
      </c>
      <c r="M60" s="61">
        <v>4500</v>
      </c>
      <c r="N60" s="38"/>
    </row>
    <row r="61" spans="1:21" x14ac:dyDescent="0.35">
      <c r="K61" s="4">
        <v>0</v>
      </c>
      <c r="L61" s="4">
        <f>L60*F50</f>
        <v>1600</v>
      </c>
      <c r="M61" s="4">
        <f>M60*F50</f>
        <v>3600</v>
      </c>
    </row>
    <row r="62" spans="1:21" x14ac:dyDescent="0.35">
      <c r="L62" s="4" t="s">
        <v>764</v>
      </c>
      <c r="M62" s="4">
        <f>IFERROR(IF($F$48=Ciselniky!$A$4,Ciselniky!K$47,IF($F$48=Ciselniky!$A$5,Ciselniky!K$48,IF($F$48=Ciselniky!$A$6,Ciselniky!K$49,"")))*$F$50,0)</f>
        <v>1600</v>
      </c>
    </row>
    <row r="63" spans="1:21" x14ac:dyDescent="0.35">
      <c r="L63" s="4" t="s">
        <v>764</v>
      </c>
      <c r="M63" s="4">
        <f>IFERROR(IF($F$48=Ciselniky!$A$4,Ciselniky!K$47,IF($F$48=Ciselniky!$A$5,Ciselniky!K$48,IF($F$48=Ciselniky!$A$6,Ciselniky!K$49,"")))*$F$50,0)</f>
        <v>1600</v>
      </c>
    </row>
    <row r="64" spans="1:21" x14ac:dyDescent="0.35">
      <c r="L64" s="4" t="s">
        <v>764</v>
      </c>
      <c r="M64" s="4">
        <f>IFERROR(IF($F$48=Ciselniky!$A$4,Ciselniky!K$47,IF($F$48=Ciselniky!$A$5,Ciselniky!K$48,IF($F$48=Ciselniky!$A$6,Ciselniky!K$49,"")))*$F$50,0)</f>
        <v>1600</v>
      </c>
    </row>
  </sheetData>
  <sheetProtection algorithmName="SHA-512" hashValue="4X/AUNtv1dD+Z0bwjm+EAi7WUIXEg9voVD2Omj4z6yaBDsAerpNXmx9BOjVwFggi4vXiqNTod4hQa6PE86tY1w==" saltValue="ecVdIMW4Y95nx6PS/mfsUg==" spinCount="100000" sheet="1" formatCells="0" formatColumns="0" formatRows="0"/>
  <dataConsolidate/>
  <mergeCells count="95">
    <mergeCell ref="D54:D55"/>
    <mergeCell ref="A29:D29"/>
    <mergeCell ref="A28:D28"/>
    <mergeCell ref="A27:D27"/>
    <mergeCell ref="A26:D26"/>
    <mergeCell ref="A45:B45"/>
    <mergeCell ref="A53:I53"/>
    <mergeCell ref="F48:H48"/>
    <mergeCell ref="F50:H50"/>
    <mergeCell ref="A51:E51"/>
    <mergeCell ref="A48:E48"/>
    <mergeCell ref="A49:E49"/>
    <mergeCell ref="A52:E52"/>
    <mergeCell ref="A46:B46"/>
    <mergeCell ref="F51:H51"/>
    <mergeCell ref="F52:H52"/>
    <mergeCell ref="A25:D25"/>
    <mergeCell ref="A1:I1"/>
    <mergeCell ref="A2:I2"/>
    <mergeCell ref="G6:I6"/>
    <mergeCell ref="A43:I43"/>
    <mergeCell ref="G39:I39"/>
    <mergeCell ref="A35:F35"/>
    <mergeCell ref="G35:I35"/>
    <mergeCell ref="A40:F40"/>
    <mergeCell ref="A41:F41"/>
    <mergeCell ref="G40:I40"/>
    <mergeCell ref="G41:I41"/>
    <mergeCell ref="A3:I3"/>
    <mergeCell ref="A34:I34"/>
    <mergeCell ref="A9:I9"/>
    <mergeCell ref="A4:F4"/>
    <mergeCell ref="A36:F36"/>
    <mergeCell ref="A37:F37"/>
    <mergeCell ref="A38:F38"/>
    <mergeCell ref="A39:F39"/>
    <mergeCell ref="G36:I36"/>
    <mergeCell ref="G37:I37"/>
    <mergeCell ref="G38:I38"/>
    <mergeCell ref="G4:I4"/>
    <mergeCell ref="A11:F11"/>
    <mergeCell ref="A50:E50"/>
    <mergeCell ref="F49:H49"/>
    <mergeCell ref="A42:I42"/>
    <mergeCell ref="A44:I44"/>
    <mergeCell ref="C45:E45"/>
    <mergeCell ref="F45:G45"/>
    <mergeCell ref="C46:F46"/>
    <mergeCell ref="G46:I46"/>
    <mergeCell ref="H45:I45"/>
    <mergeCell ref="G31:H31"/>
    <mergeCell ref="A31:F31"/>
    <mergeCell ref="A32:F32"/>
    <mergeCell ref="G19:I19"/>
    <mergeCell ref="G20:I20"/>
    <mergeCell ref="G5:I5"/>
    <mergeCell ref="G7:I7"/>
    <mergeCell ref="G8:I8"/>
    <mergeCell ref="A13:F13"/>
    <mergeCell ref="A10:F10"/>
    <mergeCell ref="A6:F6"/>
    <mergeCell ref="A12:F12"/>
    <mergeCell ref="G12:I12"/>
    <mergeCell ref="G11:I11"/>
    <mergeCell ref="G10:I10"/>
    <mergeCell ref="A5:F5"/>
    <mergeCell ref="A7:F7"/>
    <mergeCell ref="A8:F8"/>
    <mergeCell ref="E54:I54"/>
    <mergeCell ref="A54:A55"/>
    <mergeCell ref="B54:B55"/>
    <mergeCell ref="C54:C55"/>
    <mergeCell ref="G24:I24"/>
    <mergeCell ref="G27:I27"/>
    <mergeCell ref="G28:I28"/>
    <mergeCell ref="G29:I29"/>
    <mergeCell ref="G25:I25"/>
    <mergeCell ref="G26:I26"/>
    <mergeCell ref="A47:I47"/>
    <mergeCell ref="G32:H32"/>
    <mergeCell ref="G33:H33"/>
    <mergeCell ref="A33:F33"/>
    <mergeCell ref="A24:D24"/>
    <mergeCell ref="A30:I30"/>
    <mergeCell ref="A23:I23"/>
    <mergeCell ref="G13:I13"/>
    <mergeCell ref="G17:I17"/>
    <mergeCell ref="A14:F14"/>
    <mergeCell ref="G14:I14"/>
    <mergeCell ref="G15:I15"/>
    <mergeCell ref="A15:F15"/>
    <mergeCell ref="G18:I18"/>
    <mergeCell ref="G16:I16"/>
    <mergeCell ref="G21:I21"/>
    <mergeCell ref="A22:I22"/>
  </mergeCells>
  <conditionalFormatting sqref="C59">
    <cfRule type="cellIs" dxfId="2" priority="2" operator="greaterThan">
      <formula>24</formula>
    </cfRule>
  </conditionalFormatting>
  <conditionalFormatting sqref="F50:H50">
    <cfRule type="cellIs" dxfId="1" priority="3" operator="lessThan">
      <formula>0.5</formula>
    </cfRule>
  </conditionalFormatting>
  <dataValidations count="1">
    <dataValidation type="custom" allowBlank="1" showInputMessage="1" showErrorMessage="1" error="Presiahnutá suma na výskumný tím za jeden mesiac." sqref="D56:D58" xr:uid="{00000000-0002-0000-0000-000000000000}">
      <formula1>D56&lt;=M62</formula1>
    </dataValidation>
  </dataValidations>
  <pageMargins left="0.7" right="0.7" top="0.83708333333333329" bottom="0.75" header="0.3" footer="0.3"/>
  <pageSetup paperSize="9" scale="80" fitToHeight="0" orientation="portrait" r:id="rId1"/>
  <headerFooter>
    <oddHeader>&amp;C&amp;G</oddHeader>
  </headerFooter>
  <legacy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A0F9F33-24A9-45D8-9632-25A3CD3275C5}">
            <xm:f>AND($F$48=Ciselniky!$A$4)</xm:f>
            <x14:dxf>
              <fill>
                <patternFill>
                  <bgColor theme="0" tint="-0.14996795556505021"/>
                </patternFill>
              </fill>
            </x14:dxf>
          </x14:cfRule>
          <xm:sqref>D56:D58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">
        <x14:dataValidation type="list" showInputMessage="1" showErrorMessage="1" xr:uid="{00000000-0002-0000-0000-000001000000}">
          <x14:formula1>
            <xm:f>Ciselniky!$A$15:$A$18</xm:f>
          </x14:formula1>
          <xm:sqref>G12:I12</xm:sqref>
        </x14:dataValidation>
        <x14:dataValidation type="list" allowBlank="1" showInputMessage="1" showErrorMessage="1" xr:uid="{00000000-0002-0000-0000-000002000000}">
          <x14:formula1>
            <xm:f>Ciselniky!$A$11:$A$12</xm:f>
          </x14:formula1>
          <xm:sqref>G15:I15</xm:sqref>
        </x14:dataValidation>
        <x14:dataValidation type="list" allowBlank="1" showInputMessage="1" showErrorMessage="1" xr:uid="{00000000-0002-0000-0000-000003000000}">
          <x14:formula1>
            <xm:f>Ciselniky!$A$4:$A$6</xm:f>
          </x14:formula1>
          <xm:sqref>F48</xm:sqref>
        </x14:dataValidation>
        <x14:dataValidation type="list" allowBlank="1" showInputMessage="1" showErrorMessage="1" xr:uid="{00000000-0002-0000-0000-000004000000}">
          <x14:formula1>
            <xm:f>Ciselniky!$B$4:$B$6</xm:f>
          </x14:formula1>
          <xm:sqref>F51:H51</xm:sqref>
        </x14:dataValidation>
        <x14:dataValidation type="list" allowBlank="1" showInputMessage="1" showErrorMessage="1" xr:uid="{00000000-0002-0000-0000-000005000000}">
          <x14:formula1>
            <xm:f>Ciselniky!$C$4:$C$5</xm:f>
          </x14:formula1>
          <xm:sqref>F52:H52</xm:sqref>
        </x14:dataValidation>
        <x14:dataValidation type="list" allowBlank="1" showInputMessage="1" showErrorMessage="1" xr:uid="{00000000-0002-0000-0000-000006000000}">
          <x14:formula1>
            <xm:f>Ciselniky!$B$70:$B$74</xm:f>
          </x14:formula1>
          <xm:sqref>G11:I11</xm:sqref>
        </x14:dataValidation>
        <x14:dataValidation type="list" allowBlank="1" showInputMessage="1" showErrorMessage="1" xr:uid="{00000000-0002-0000-0000-000007000000}">
          <x14:formula1>
            <xm:f>INDIRECT(Ciselniky!$N$1)</xm:f>
          </x14:formula1>
          <xm:sqref>A56:A58</xm:sqref>
        </x14:dataValidation>
        <x14:dataValidation type="list" allowBlank="1" showInputMessage="1" showErrorMessage="1" xr:uid="{00000000-0002-0000-0000-000008000000}">
          <x14:formula1>
            <xm:f>IF($A$58=Ciselniky!$D$4,Ciselniky!$B$12:$C$12,Ciselniky!$E$10)</xm:f>
          </x14:formula1>
          <xm:sqref>B58</xm:sqref>
        </x14:dataValidation>
        <x14:dataValidation type="list" allowBlank="1" showInputMessage="1" showErrorMessage="1" xr:uid="{00000000-0002-0000-0000-000009000000}">
          <x14:formula1>
            <xm:f>IF($A$56=Ciselniky!$D$4,Ciselniky!$B$12:$C$12,Ciselniky!$E$10)</xm:f>
          </x14:formula1>
          <xm:sqref>B56</xm:sqref>
        </x14:dataValidation>
        <x14:dataValidation type="list" allowBlank="1" showInputMessage="1" showErrorMessage="1" xr:uid="{00000000-0002-0000-0000-00000A000000}">
          <x14:formula1>
            <xm:f>IF($A$57=Ciselniky!$D$4,Ciselniky!$B$12:$C$12,Ciselniky!$E$10)</xm:f>
          </x14:formula1>
          <xm:sqref>B57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52"/>
  <sheetViews>
    <sheetView topLeftCell="A106" zoomScale="80" zoomScaleNormal="80" workbookViewId="0">
      <selection activeCell="A139" sqref="A139"/>
    </sheetView>
  </sheetViews>
  <sheetFormatPr defaultColWidth="9.1796875" defaultRowHeight="13" x14ac:dyDescent="0.35"/>
  <cols>
    <col min="1" max="1" width="103.26953125" style="46" bestFit="1" customWidth="1"/>
    <col min="2" max="16384" width="9.1796875" style="46"/>
  </cols>
  <sheetData>
    <row r="1" spans="1:1" ht="45.75" customHeight="1" thickBot="1" x14ac:dyDescent="0.4">
      <c r="A1" s="54" t="s">
        <v>64</v>
      </c>
    </row>
    <row r="2" spans="1:1" ht="17.25" customHeight="1" x14ac:dyDescent="0.35">
      <c r="A2" s="45" t="s">
        <v>65</v>
      </c>
    </row>
    <row r="3" spans="1:1" ht="17.25" customHeight="1" x14ac:dyDescent="0.35">
      <c r="A3" s="47" t="s">
        <v>66</v>
      </c>
    </row>
    <row r="4" spans="1:1" x14ac:dyDescent="0.35">
      <c r="A4" s="48" t="s">
        <v>67</v>
      </c>
    </row>
    <row r="5" spans="1:1" x14ac:dyDescent="0.35">
      <c r="A5" s="48" t="s">
        <v>68</v>
      </c>
    </row>
    <row r="6" spans="1:1" x14ac:dyDescent="0.35">
      <c r="A6" s="48" t="s">
        <v>69</v>
      </c>
    </row>
    <row r="7" spans="1:1" x14ac:dyDescent="0.35">
      <c r="A7" s="48" t="s">
        <v>70</v>
      </c>
    </row>
    <row r="8" spans="1:1" x14ac:dyDescent="0.35">
      <c r="A8" s="48" t="s">
        <v>71</v>
      </c>
    </row>
    <row r="9" spans="1:1" x14ac:dyDescent="0.35">
      <c r="A9" s="48" t="s">
        <v>72</v>
      </c>
    </row>
    <row r="10" spans="1:1" ht="17.25" customHeight="1" x14ac:dyDescent="0.35">
      <c r="A10" s="47" t="s">
        <v>73</v>
      </c>
    </row>
    <row r="11" spans="1:1" x14ac:dyDescent="0.35">
      <c r="A11" s="48" t="s">
        <v>74</v>
      </c>
    </row>
    <row r="12" spans="1:1" x14ac:dyDescent="0.35">
      <c r="A12" s="48" t="s">
        <v>75</v>
      </c>
    </row>
    <row r="13" spans="1:1" x14ac:dyDescent="0.35">
      <c r="A13" s="48" t="s">
        <v>76</v>
      </c>
    </row>
    <row r="14" spans="1:1" x14ac:dyDescent="0.35">
      <c r="A14" s="48" t="s">
        <v>77</v>
      </c>
    </row>
    <row r="15" spans="1:1" x14ac:dyDescent="0.35">
      <c r="A15" s="48" t="s">
        <v>78</v>
      </c>
    </row>
    <row r="16" spans="1:1" x14ac:dyDescent="0.35">
      <c r="A16" s="48" t="s">
        <v>79</v>
      </c>
    </row>
    <row r="17" spans="1:1" x14ac:dyDescent="0.35">
      <c r="A17" s="48" t="s">
        <v>80</v>
      </c>
    </row>
    <row r="18" spans="1:1" x14ac:dyDescent="0.35">
      <c r="A18" s="48" t="s">
        <v>81</v>
      </c>
    </row>
    <row r="19" spans="1:1" x14ac:dyDescent="0.35">
      <c r="A19" s="48" t="s">
        <v>82</v>
      </c>
    </row>
    <row r="20" spans="1:1" x14ac:dyDescent="0.35">
      <c r="A20" s="48" t="s">
        <v>83</v>
      </c>
    </row>
    <row r="21" spans="1:1" x14ac:dyDescent="0.35">
      <c r="A21" s="48" t="s">
        <v>84</v>
      </c>
    </row>
    <row r="22" spans="1:1" x14ac:dyDescent="0.35">
      <c r="A22" s="48" t="s">
        <v>85</v>
      </c>
    </row>
    <row r="23" spans="1:1" x14ac:dyDescent="0.35">
      <c r="A23" s="48" t="s">
        <v>86</v>
      </c>
    </row>
    <row r="24" spans="1:1" x14ac:dyDescent="0.35">
      <c r="A24" s="48" t="s">
        <v>87</v>
      </c>
    </row>
    <row r="25" spans="1:1" x14ac:dyDescent="0.35">
      <c r="A25" s="48" t="s">
        <v>88</v>
      </c>
    </row>
    <row r="26" spans="1:1" ht="17.25" customHeight="1" x14ac:dyDescent="0.35">
      <c r="A26" s="47" t="s">
        <v>89</v>
      </c>
    </row>
    <row r="27" spans="1:1" x14ac:dyDescent="0.35">
      <c r="A27" s="48" t="s">
        <v>90</v>
      </c>
    </row>
    <row r="28" spans="1:1" x14ac:dyDescent="0.35">
      <c r="A28" s="48" t="s">
        <v>91</v>
      </c>
    </row>
    <row r="29" spans="1:1" x14ac:dyDescent="0.35">
      <c r="A29" s="48" t="s">
        <v>92</v>
      </c>
    </row>
    <row r="30" spans="1:1" x14ac:dyDescent="0.35">
      <c r="A30" s="48" t="s">
        <v>93</v>
      </c>
    </row>
    <row r="31" spans="1:1" x14ac:dyDescent="0.35">
      <c r="A31" s="48" t="s">
        <v>94</v>
      </c>
    </row>
    <row r="32" spans="1:1" x14ac:dyDescent="0.35">
      <c r="A32" s="48" t="s">
        <v>95</v>
      </c>
    </row>
    <row r="33" spans="1:1" x14ac:dyDescent="0.35">
      <c r="A33" s="48" t="s">
        <v>96</v>
      </c>
    </row>
    <row r="34" spans="1:1" x14ac:dyDescent="0.35">
      <c r="A34" s="48" t="s">
        <v>97</v>
      </c>
    </row>
    <row r="35" spans="1:1" x14ac:dyDescent="0.35">
      <c r="A35" s="48" t="s">
        <v>98</v>
      </c>
    </row>
    <row r="36" spans="1:1" x14ac:dyDescent="0.35">
      <c r="A36" s="48" t="s">
        <v>99</v>
      </c>
    </row>
    <row r="37" spans="1:1" x14ac:dyDescent="0.35">
      <c r="A37" s="48" t="s">
        <v>100</v>
      </c>
    </row>
    <row r="38" spans="1:1" x14ac:dyDescent="0.35">
      <c r="A38" s="48" t="s">
        <v>101</v>
      </c>
    </row>
    <row r="39" spans="1:1" x14ac:dyDescent="0.35">
      <c r="A39" s="48" t="s">
        <v>102</v>
      </c>
    </row>
    <row r="40" spans="1:1" x14ac:dyDescent="0.35">
      <c r="A40" s="48" t="s">
        <v>103</v>
      </c>
    </row>
    <row r="41" spans="1:1" x14ac:dyDescent="0.35">
      <c r="A41" s="48" t="s">
        <v>104</v>
      </c>
    </row>
    <row r="42" spans="1:1" x14ac:dyDescent="0.35">
      <c r="A42" s="48" t="s">
        <v>105</v>
      </c>
    </row>
    <row r="43" spans="1:1" x14ac:dyDescent="0.35">
      <c r="A43" s="48" t="s">
        <v>106</v>
      </c>
    </row>
    <row r="44" spans="1:1" x14ac:dyDescent="0.35">
      <c r="A44" s="48" t="s">
        <v>107</v>
      </c>
    </row>
    <row r="45" spans="1:1" x14ac:dyDescent="0.35">
      <c r="A45" s="48" t="s">
        <v>108</v>
      </c>
    </row>
    <row r="46" spans="1:1" x14ac:dyDescent="0.35">
      <c r="A46" s="48" t="s">
        <v>109</v>
      </c>
    </row>
    <row r="47" spans="1:1" x14ac:dyDescent="0.35">
      <c r="A47" s="48" t="s">
        <v>110</v>
      </c>
    </row>
    <row r="48" spans="1:1" x14ac:dyDescent="0.35">
      <c r="A48" s="48" t="s">
        <v>111</v>
      </c>
    </row>
    <row r="49" spans="1:1" x14ac:dyDescent="0.35">
      <c r="A49" s="48" t="s">
        <v>112</v>
      </c>
    </row>
    <row r="50" spans="1:1" x14ac:dyDescent="0.35">
      <c r="A50" s="48" t="s">
        <v>113</v>
      </c>
    </row>
    <row r="51" spans="1:1" x14ac:dyDescent="0.35">
      <c r="A51" s="48" t="s">
        <v>114</v>
      </c>
    </row>
    <row r="52" spans="1:1" x14ac:dyDescent="0.35">
      <c r="A52" s="48" t="s">
        <v>115</v>
      </c>
    </row>
    <row r="53" spans="1:1" x14ac:dyDescent="0.35">
      <c r="A53" s="48" t="s">
        <v>116</v>
      </c>
    </row>
    <row r="54" spans="1:1" x14ac:dyDescent="0.35">
      <c r="A54" s="48" t="s">
        <v>117</v>
      </c>
    </row>
    <row r="55" spans="1:1" ht="17.25" customHeight="1" x14ac:dyDescent="0.35">
      <c r="A55" s="47" t="s">
        <v>118</v>
      </c>
    </row>
    <row r="56" spans="1:1" x14ac:dyDescent="0.35">
      <c r="A56" s="48" t="s">
        <v>119</v>
      </c>
    </row>
    <row r="57" spans="1:1" x14ac:dyDescent="0.35">
      <c r="A57" s="48" t="s">
        <v>120</v>
      </c>
    </row>
    <row r="58" spans="1:1" x14ac:dyDescent="0.35">
      <c r="A58" s="48" t="s">
        <v>121</v>
      </c>
    </row>
    <row r="59" spans="1:1" x14ac:dyDescent="0.35">
      <c r="A59" s="48" t="s">
        <v>122</v>
      </c>
    </row>
    <row r="60" spans="1:1" x14ac:dyDescent="0.35">
      <c r="A60" s="48" t="s">
        <v>123</v>
      </c>
    </row>
    <row r="61" spans="1:1" x14ac:dyDescent="0.35">
      <c r="A61" s="48" t="s">
        <v>124</v>
      </c>
    </row>
    <row r="62" spans="1:1" x14ac:dyDescent="0.35">
      <c r="A62" s="48" t="s">
        <v>125</v>
      </c>
    </row>
    <row r="63" spans="1:1" x14ac:dyDescent="0.35">
      <c r="A63" s="48" t="s">
        <v>126</v>
      </c>
    </row>
    <row r="64" spans="1:1" x14ac:dyDescent="0.35">
      <c r="A64" s="48" t="s">
        <v>127</v>
      </c>
    </row>
    <row r="65" spans="1:1" x14ac:dyDescent="0.35">
      <c r="A65" s="48" t="s">
        <v>128</v>
      </c>
    </row>
    <row r="66" spans="1:1" x14ac:dyDescent="0.35">
      <c r="A66" s="48" t="s">
        <v>129</v>
      </c>
    </row>
    <row r="67" spans="1:1" x14ac:dyDescent="0.35">
      <c r="A67" s="48" t="s">
        <v>130</v>
      </c>
    </row>
    <row r="68" spans="1:1" x14ac:dyDescent="0.35">
      <c r="A68" s="48" t="s">
        <v>131</v>
      </c>
    </row>
    <row r="69" spans="1:1" x14ac:dyDescent="0.35">
      <c r="A69" s="48" t="s">
        <v>132</v>
      </c>
    </row>
    <row r="70" spans="1:1" x14ac:dyDescent="0.35">
      <c r="A70" s="48" t="s">
        <v>133</v>
      </c>
    </row>
    <row r="71" spans="1:1" x14ac:dyDescent="0.35">
      <c r="A71" s="48" t="s">
        <v>134</v>
      </c>
    </row>
    <row r="72" spans="1:1" x14ac:dyDescent="0.35">
      <c r="A72" s="48" t="s">
        <v>135</v>
      </c>
    </row>
    <row r="73" spans="1:1" x14ac:dyDescent="0.35">
      <c r="A73" s="48" t="s">
        <v>136</v>
      </c>
    </row>
    <row r="74" spans="1:1" x14ac:dyDescent="0.35">
      <c r="A74" s="48" t="s">
        <v>137</v>
      </c>
    </row>
    <row r="75" spans="1:1" x14ac:dyDescent="0.35">
      <c r="A75" s="48" t="s">
        <v>138</v>
      </c>
    </row>
    <row r="76" spans="1:1" x14ac:dyDescent="0.35">
      <c r="A76" s="48" t="s">
        <v>139</v>
      </c>
    </row>
    <row r="77" spans="1:1" x14ac:dyDescent="0.35">
      <c r="A77" s="48" t="s">
        <v>140</v>
      </c>
    </row>
    <row r="78" spans="1:1" x14ac:dyDescent="0.35">
      <c r="A78" s="48" t="s">
        <v>141</v>
      </c>
    </row>
    <row r="79" spans="1:1" x14ac:dyDescent="0.35">
      <c r="A79" s="48" t="s">
        <v>142</v>
      </c>
    </row>
    <row r="80" spans="1:1" x14ac:dyDescent="0.35">
      <c r="A80" s="48" t="s">
        <v>143</v>
      </c>
    </row>
    <row r="81" spans="1:1" x14ac:dyDescent="0.35">
      <c r="A81" s="48" t="s">
        <v>144</v>
      </c>
    </row>
    <row r="82" spans="1:1" x14ac:dyDescent="0.35">
      <c r="A82" s="48" t="s">
        <v>145</v>
      </c>
    </row>
    <row r="83" spans="1:1" ht="13.9" customHeight="1" x14ac:dyDescent="0.35">
      <c r="A83" s="49"/>
    </row>
    <row r="84" spans="1:1" ht="17.25" customHeight="1" x14ac:dyDescent="0.35">
      <c r="A84" s="45" t="s">
        <v>146</v>
      </c>
    </row>
    <row r="85" spans="1:1" ht="17.25" customHeight="1" x14ac:dyDescent="0.35">
      <c r="A85" s="47" t="s">
        <v>147</v>
      </c>
    </row>
    <row r="86" spans="1:1" x14ac:dyDescent="0.35">
      <c r="A86" s="48" t="s">
        <v>148</v>
      </c>
    </row>
    <row r="87" spans="1:1" x14ac:dyDescent="0.35">
      <c r="A87" s="48" t="s">
        <v>149</v>
      </c>
    </row>
    <row r="88" spans="1:1" x14ac:dyDescent="0.35">
      <c r="A88" s="48" t="s">
        <v>150</v>
      </c>
    </row>
    <row r="89" spans="1:1" x14ac:dyDescent="0.35">
      <c r="A89" s="48" t="s">
        <v>151</v>
      </c>
    </row>
    <row r="90" spans="1:1" x14ac:dyDescent="0.35">
      <c r="A90" s="48" t="s">
        <v>152</v>
      </c>
    </row>
    <row r="91" spans="1:1" x14ac:dyDescent="0.35">
      <c r="A91" s="48" t="s">
        <v>153</v>
      </c>
    </row>
    <row r="92" spans="1:1" x14ac:dyDescent="0.35">
      <c r="A92" s="48" t="s">
        <v>147</v>
      </c>
    </row>
    <row r="93" spans="1:1" x14ac:dyDescent="0.35">
      <c r="A93" s="48" t="s">
        <v>154</v>
      </c>
    </row>
    <row r="94" spans="1:1" x14ac:dyDescent="0.35">
      <c r="A94" s="48" t="s">
        <v>155</v>
      </c>
    </row>
    <row r="95" spans="1:1" x14ac:dyDescent="0.35">
      <c r="A95" s="48" t="s">
        <v>156</v>
      </c>
    </row>
    <row r="96" spans="1:1" x14ac:dyDescent="0.35">
      <c r="A96" s="48" t="s">
        <v>157</v>
      </c>
    </row>
    <row r="97" spans="1:1" x14ac:dyDescent="0.35">
      <c r="A97" s="48" t="s">
        <v>158</v>
      </c>
    </row>
    <row r="98" spans="1:1" x14ac:dyDescent="0.35">
      <c r="A98" s="48" t="s">
        <v>159</v>
      </c>
    </row>
    <row r="99" spans="1:1" x14ac:dyDescent="0.35">
      <c r="A99" s="48" t="s">
        <v>160</v>
      </c>
    </row>
    <row r="100" spans="1:1" ht="15.5" x14ac:dyDescent="0.35">
      <c r="A100" s="47" t="s">
        <v>161</v>
      </c>
    </row>
    <row r="101" spans="1:1" x14ac:dyDescent="0.35">
      <c r="A101" s="48" t="s">
        <v>162</v>
      </c>
    </row>
    <row r="102" spans="1:1" x14ac:dyDescent="0.35">
      <c r="A102" s="48" t="s">
        <v>163</v>
      </c>
    </row>
    <row r="103" spans="1:1" x14ac:dyDescent="0.35">
      <c r="A103" s="48" t="s">
        <v>164</v>
      </c>
    </row>
    <row r="104" spans="1:1" x14ac:dyDescent="0.35">
      <c r="A104" s="48" t="s">
        <v>165</v>
      </c>
    </row>
    <row r="105" spans="1:1" x14ac:dyDescent="0.35">
      <c r="A105" s="48" t="s">
        <v>166</v>
      </c>
    </row>
    <row r="106" spans="1:1" ht="17.25" customHeight="1" x14ac:dyDescent="0.35">
      <c r="A106" s="47" t="s">
        <v>167</v>
      </c>
    </row>
    <row r="107" spans="1:1" x14ac:dyDescent="0.35">
      <c r="A107" s="48" t="s">
        <v>168</v>
      </c>
    </row>
    <row r="108" spans="1:1" x14ac:dyDescent="0.35">
      <c r="A108" s="48" t="s">
        <v>169</v>
      </c>
    </row>
    <row r="109" spans="1:1" x14ac:dyDescent="0.35">
      <c r="A109" s="48" t="s">
        <v>170</v>
      </c>
    </row>
    <row r="110" spans="1:1" x14ac:dyDescent="0.35">
      <c r="A110" s="48" t="s">
        <v>171</v>
      </c>
    </row>
    <row r="111" spans="1:1" x14ac:dyDescent="0.35">
      <c r="A111" s="48" t="s">
        <v>167</v>
      </c>
    </row>
    <row r="112" spans="1:1" x14ac:dyDescent="0.35">
      <c r="A112" s="48" t="s">
        <v>172</v>
      </c>
    </row>
    <row r="113" spans="1:1" x14ac:dyDescent="0.35">
      <c r="A113" s="48" t="s">
        <v>173</v>
      </c>
    </row>
    <row r="114" spans="1:1" x14ac:dyDescent="0.35">
      <c r="A114" s="48" t="s">
        <v>174</v>
      </c>
    </row>
    <row r="115" spans="1:1" x14ac:dyDescent="0.35">
      <c r="A115" s="48" t="s">
        <v>175</v>
      </c>
    </row>
    <row r="116" spans="1:1" ht="17.25" customHeight="1" x14ac:dyDescent="0.35">
      <c r="A116" s="47" t="s">
        <v>176</v>
      </c>
    </row>
    <row r="117" spans="1:1" x14ac:dyDescent="0.35">
      <c r="A117" s="48" t="s">
        <v>177</v>
      </c>
    </row>
    <row r="118" spans="1:1" x14ac:dyDescent="0.35">
      <c r="A118" s="48" t="s">
        <v>178</v>
      </c>
    </row>
    <row r="119" spans="1:1" x14ac:dyDescent="0.35">
      <c r="A119" s="48" t="s">
        <v>179</v>
      </c>
    </row>
    <row r="120" spans="1:1" x14ac:dyDescent="0.35">
      <c r="A120" s="48" t="s">
        <v>180</v>
      </c>
    </row>
    <row r="121" spans="1:1" x14ac:dyDescent="0.35">
      <c r="A121" s="48" t="s">
        <v>181</v>
      </c>
    </row>
    <row r="122" spans="1:1" x14ac:dyDescent="0.35">
      <c r="A122" s="48" t="s">
        <v>182</v>
      </c>
    </row>
    <row r="123" spans="1:1" ht="15.5" x14ac:dyDescent="0.35">
      <c r="A123" s="49"/>
    </row>
    <row r="124" spans="1:1" ht="17.25" customHeight="1" x14ac:dyDescent="0.35">
      <c r="A124" s="45" t="s">
        <v>183</v>
      </c>
    </row>
    <row r="125" spans="1:1" ht="17.25" customHeight="1" x14ac:dyDescent="0.35">
      <c r="A125" s="47" t="s">
        <v>184</v>
      </c>
    </row>
    <row r="126" spans="1:1" x14ac:dyDescent="0.35">
      <c r="A126" s="48" t="s">
        <v>185</v>
      </c>
    </row>
    <row r="127" spans="1:1" x14ac:dyDescent="0.35">
      <c r="A127" s="48" t="s">
        <v>186</v>
      </c>
    </row>
    <row r="128" spans="1:1" x14ac:dyDescent="0.35">
      <c r="A128" s="48" t="s">
        <v>187</v>
      </c>
    </row>
    <row r="129" spans="1:1" x14ac:dyDescent="0.35">
      <c r="A129" s="48" t="s">
        <v>188</v>
      </c>
    </row>
    <row r="130" spans="1:1" x14ac:dyDescent="0.35">
      <c r="A130" s="48" t="s">
        <v>189</v>
      </c>
    </row>
    <row r="131" spans="1:1" x14ac:dyDescent="0.35">
      <c r="A131" s="48" t="s">
        <v>190</v>
      </c>
    </row>
    <row r="132" spans="1:1" x14ac:dyDescent="0.35">
      <c r="A132" s="48" t="s">
        <v>191</v>
      </c>
    </row>
    <row r="133" spans="1:1" x14ac:dyDescent="0.35">
      <c r="A133" s="48" t="s">
        <v>192</v>
      </c>
    </row>
    <row r="134" spans="1:1" x14ac:dyDescent="0.35">
      <c r="A134" s="48" t="s">
        <v>193</v>
      </c>
    </row>
    <row r="135" spans="1:1" x14ac:dyDescent="0.35">
      <c r="A135" s="48" t="s">
        <v>194</v>
      </c>
    </row>
    <row r="136" spans="1:1" x14ac:dyDescent="0.35">
      <c r="A136" s="48" t="s">
        <v>195</v>
      </c>
    </row>
    <row r="137" spans="1:1" x14ac:dyDescent="0.35">
      <c r="A137" s="48" t="s">
        <v>196</v>
      </c>
    </row>
    <row r="138" spans="1:1" x14ac:dyDescent="0.35">
      <c r="A138" s="48" t="s">
        <v>197</v>
      </c>
    </row>
    <row r="139" spans="1:1" x14ac:dyDescent="0.35">
      <c r="A139" s="48" t="s">
        <v>198</v>
      </c>
    </row>
    <row r="140" spans="1:1" x14ac:dyDescent="0.35">
      <c r="A140" s="48" t="s">
        <v>199</v>
      </c>
    </row>
    <row r="141" spans="1:1" x14ac:dyDescent="0.35">
      <c r="A141" s="48" t="s">
        <v>200</v>
      </c>
    </row>
    <row r="142" spans="1:1" x14ac:dyDescent="0.35">
      <c r="A142" s="48" t="s">
        <v>201</v>
      </c>
    </row>
    <row r="143" spans="1:1" x14ac:dyDescent="0.35">
      <c r="A143" s="48" t="s">
        <v>202</v>
      </c>
    </row>
    <row r="144" spans="1:1" x14ac:dyDescent="0.35">
      <c r="A144" s="48" t="s">
        <v>203</v>
      </c>
    </row>
    <row r="145" spans="1:1" x14ac:dyDescent="0.35">
      <c r="A145" s="48" t="s">
        <v>204</v>
      </c>
    </row>
    <row r="146" spans="1:1" x14ac:dyDescent="0.35">
      <c r="A146" s="48" t="s">
        <v>205</v>
      </c>
    </row>
    <row r="147" spans="1:1" x14ac:dyDescent="0.35">
      <c r="A147" s="48" t="s">
        <v>206</v>
      </c>
    </row>
    <row r="148" spans="1:1" x14ac:dyDescent="0.35">
      <c r="A148" s="50" t="s">
        <v>207</v>
      </c>
    </row>
    <row r="149" spans="1:1" x14ac:dyDescent="0.35">
      <c r="A149" s="48" t="s">
        <v>208</v>
      </c>
    </row>
    <row r="150" spans="1:1" x14ac:dyDescent="0.35">
      <c r="A150" s="48" t="s">
        <v>209</v>
      </c>
    </row>
    <row r="151" spans="1:1" x14ac:dyDescent="0.35">
      <c r="A151" s="48" t="s">
        <v>210</v>
      </c>
    </row>
    <row r="152" spans="1:1" x14ac:dyDescent="0.35">
      <c r="A152" s="48" t="s">
        <v>211</v>
      </c>
    </row>
    <row r="153" spans="1:1" x14ac:dyDescent="0.35">
      <c r="A153" s="48" t="s">
        <v>212</v>
      </c>
    </row>
    <row r="154" spans="1:1" x14ac:dyDescent="0.35">
      <c r="A154" s="48" t="s">
        <v>213</v>
      </c>
    </row>
    <row r="155" spans="1:1" x14ac:dyDescent="0.35">
      <c r="A155" s="48" t="s">
        <v>214</v>
      </c>
    </row>
    <row r="156" spans="1:1" x14ac:dyDescent="0.35">
      <c r="A156" s="48" t="s">
        <v>215</v>
      </c>
    </row>
    <row r="157" spans="1:1" x14ac:dyDescent="0.35">
      <c r="A157" s="48" t="s">
        <v>216</v>
      </c>
    </row>
    <row r="158" spans="1:1" x14ac:dyDescent="0.35">
      <c r="A158" s="48" t="s">
        <v>217</v>
      </c>
    </row>
    <row r="159" spans="1:1" x14ac:dyDescent="0.35">
      <c r="A159" s="48" t="s">
        <v>185</v>
      </c>
    </row>
    <row r="160" spans="1:1" ht="31" customHeight="1" x14ac:dyDescent="0.35">
      <c r="A160" s="47" t="s">
        <v>218</v>
      </c>
    </row>
    <row r="161" spans="1:1" x14ac:dyDescent="0.35">
      <c r="A161" s="48" t="s">
        <v>219</v>
      </c>
    </row>
    <row r="162" spans="1:1" x14ac:dyDescent="0.35">
      <c r="A162" s="48" t="s">
        <v>220</v>
      </c>
    </row>
    <row r="163" spans="1:1" x14ac:dyDescent="0.35">
      <c r="A163" s="48" t="s">
        <v>221</v>
      </c>
    </row>
    <row r="164" spans="1:1" x14ac:dyDescent="0.35">
      <c r="A164" s="48" t="s">
        <v>222</v>
      </c>
    </row>
    <row r="165" spans="1:1" x14ac:dyDescent="0.35">
      <c r="A165" s="48" t="s">
        <v>223</v>
      </c>
    </row>
    <row r="166" spans="1:1" x14ac:dyDescent="0.35">
      <c r="A166" s="48" t="s">
        <v>224</v>
      </c>
    </row>
    <row r="167" spans="1:1" x14ac:dyDescent="0.35">
      <c r="A167" s="48" t="s">
        <v>225</v>
      </c>
    </row>
    <row r="168" spans="1:1" x14ac:dyDescent="0.35">
      <c r="A168" s="48" t="s">
        <v>226</v>
      </c>
    </row>
    <row r="169" spans="1:1" x14ac:dyDescent="0.35">
      <c r="A169" s="48" t="s">
        <v>227</v>
      </c>
    </row>
    <row r="170" spans="1:1" x14ac:dyDescent="0.35">
      <c r="A170" s="48" t="s">
        <v>228</v>
      </c>
    </row>
    <row r="171" spans="1:1" x14ac:dyDescent="0.35">
      <c r="A171" s="48" t="s">
        <v>229</v>
      </c>
    </row>
    <row r="172" spans="1:1" ht="31" x14ac:dyDescent="0.35">
      <c r="A172" s="47" t="s">
        <v>230</v>
      </c>
    </row>
    <row r="173" spans="1:1" x14ac:dyDescent="0.35">
      <c r="A173" s="48" t="s">
        <v>231</v>
      </c>
    </row>
    <row r="174" spans="1:1" x14ac:dyDescent="0.35">
      <c r="A174" s="48" t="s">
        <v>232</v>
      </c>
    </row>
    <row r="175" spans="1:1" x14ac:dyDescent="0.35">
      <c r="A175" s="48" t="s">
        <v>233</v>
      </c>
    </row>
    <row r="176" spans="1:1" x14ac:dyDescent="0.35">
      <c r="A176" s="48" t="s">
        <v>234</v>
      </c>
    </row>
    <row r="177" spans="1:1" x14ac:dyDescent="0.35">
      <c r="A177" s="48" t="s">
        <v>235</v>
      </c>
    </row>
    <row r="178" spans="1:1" x14ac:dyDescent="0.35">
      <c r="A178" s="48" t="s">
        <v>236</v>
      </c>
    </row>
    <row r="179" spans="1:1" x14ac:dyDescent="0.35">
      <c r="A179" s="48" t="s">
        <v>237</v>
      </c>
    </row>
    <row r="180" spans="1:1" x14ac:dyDescent="0.35">
      <c r="A180" s="48" t="s">
        <v>238</v>
      </c>
    </row>
    <row r="181" spans="1:1" x14ac:dyDescent="0.35">
      <c r="A181" s="48" t="s">
        <v>239</v>
      </c>
    </row>
    <row r="182" spans="1:1" x14ac:dyDescent="0.35">
      <c r="A182" s="48" t="s">
        <v>240</v>
      </c>
    </row>
    <row r="183" spans="1:1" x14ac:dyDescent="0.35">
      <c r="A183" s="50" t="s">
        <v>241</v>
      </c>
    </row>
    <row r="184" spans="1:1" x14ac:dyDescent="0.35">
      <c r="A184" s="48" t="s">
        <v>242</v>
      </c>
    </row>
    <row r="185" spans="1:1" x14ac:dyDescent="0.35">
      <c r="A185" s="48" t="s">
        <v>243</v>
      </c>
    </row>
    <row r="186" spans="1:1" x14ac:dyDescent="0.35">
      <c r="A186" s="48" t="s">
        <v>244</v>
      </c>
    </row>
    <row r="187" spans="1:1" x14ac:dyDescent="0.35">
      <c r="A187" s="48" t="s">
        <v>245</v>
      </c>
    </row>
    <row r="188" spans="1:1" x14ac:dyDescent="0.35">
      <c r="A188" s="48" t="s">
        <v>246</v>
      </c>
    </row>
    <row r="189" spans="1:1" x14ac:dyDescent="0.35">
      <c r="A189" s="48" t="s">
        <v>247</v>
      </c>
    </row>
    <row r="190" spans="1:1" x14ac:dyDescent="0.35">
      <c r="A190" s="48" t="s">
        <v>248</v>
      </c>
    </row>
    <row r="191" spans="1:1" x14ac:dyDescent="0.35">
      <c r="A191" s="48" t="s">
        <v>249</v>
      </c>
    </row>
    <row r="192" spans="1:1" ht="15.5" x14ac:dyDescent="0.35">
      <c r="A192" s="51"/>
    </row>
    <row r="193" spans="1:1" ht="17.25" customHeight="1" x14ac:dyDescent="0.35">
      <c r="A193" s="45" t="s">
        <v>250</v>
      </c>
    </row>
    <row r="194" spans="1:1" ht="17.25" customHeight="1" x14ac:dyDescent="0.35">
      <c r="A194" s="47" t="s">
        <v>251</v>
      </c>
    </row>
    <row r="195" spans="1:1" x14ac:dyDescent="0.35">
      <c r="A195" s="48" t="s">
        <v>252</v>
      </c>
    </row>
    <row r="196" spans="1:1" x14ac:dyDescent="0.35">
      <c r="A196" s="48" t="s">
        <v>253</v>
      </c>
    </row>
    <row r="197" spans="1:1" x14ac:dyDescent="0.35">
      <c r="A197" s="48" t="s">
        <v>254</v>
      </c>
    </row>
    <row r="198" spans="1:1" x14ac:dyDescent="0.35">
      <c r="A198" s="48" t="s">
        <v>255</v>
      </c>
    </row>
    <row r="199" spans="1:1" x14ac:dyDescent="0.35">
      <c r="A199" s="48" t="s">
        <v>256</v>
      </c>
    </row>
    <row r="200" spans="1:1" x14ac:dyDescent="0.35">
      <c r="A200" s="48" t="s">
        <v>257</v>
      </c>
    </row>
    <row r="201" spans="1:1" x14ac:dyDescent="0.35">
      <c r="A201" s="48" t="s">
        <v>258</v>
      </c>
    </row>
    <row r="202" spans="1:1" x14ac:dyDescent="0.35">
      <c r="A202" s="48" t="s">
        <v>259</v>
      </c>
    </row>
    <row r="203" spans="1:1" x14ac:dyDescent="0.35">
      <c r="A203" s="48" t="s">
        <v>260</v>
      </c>
    </row>
    <row r="204" spans="1:1" x14ac:dyDescent="0.35">
      <c r="A204" s="48" t="s">
        <v>261</v>
      </c>
    </row>
    <row r="205" spans="1:1" ht="17.25" customHeight="1" x14ac:dyDescent="0.35">
      <c r="A205" s="47" t="s">
        <v>262</v>
      </c>
    </row>
    <row r="206" spans="1:1" x14ac:dyDescent="0.35">
      <c r="A206" s="48" t="s">
        <v>263</v>
      </c>
    </row>
    <row r="207" spans="1:1" x14ac:dyDescent="0.35">
      <c r="A207" s="48" t="s">
        <v>264</v>
      </c>
    </row>
    <row r="208" spans="1:1" x14ac:dyDescent="0.35">
      <c r="A208" s="48" t="s">
        <v>265</v>
      </c>
    </row>
    <row r="209" spans="1:1" x14ac:dyDescent="0.35">
      <c r="A209" s="48" t="s">
        <v>266</v>
      </c>
    </row>
    <row r="210" spans="1:1" x14ac:dyDescent="0.35">
      <c r="A210" s="48" t="s">
        <v>267</v>
      </c>
    </row>
    <row r="211" spans="1:1" x14ac:dyDescent="0.35">
      <c r="A211" s="48" t="s">
        <v>268</v>
      </c>
    </row>
    <row r="212" spans="1:1" x14ac:dyDescent="0.35">
      <c r="A212" s="48" t="s">
        <v>269</v>
      </c>
    </row>
    <row r="213" spans="1:1" x14ac:dyDescent="0.35">
      <c r="A213" s="48" t="s">
        <v>270</v>
      </c>
    </row>
    <row r="214" spans="1:1" x14ac:dyDescent="0.35">
      <c r="A214" s="48" t="s">
        <v>271</v>
      </c>
    </row>
    <row r="215" spans="1:1" x14ac:dyDescent="0.35">
      <c r="A215" s="48" t="s">
        <v>272</v>
      </c>
    </row>
    <row r="216" spans="1:1" x14ac:dyDescent="0.35">
      <c r="A216" s="48" t="s">
        <v>273</v>
      </c>
    </row>
    <row r="217" spans="1:1" x14ac:dyDescent="0.35">
      <c r="A217" s="48" t="s">
        <v>274</v>
      </c>
    </row>
    <row r="218" spans="1:1" x14ac:dyDescent="0.35">
      <c r="A218" s="48" t="s">
        <v>275</v>
      </c>
    </row>
    <row r="219" spans="1:1" x14ac:dyDescent="0.35">
      <c r="A219" s="48" t="s">
        <v>276</v>
      </c>
    </row>
    <row r="220" spans="1:1" x14ac:dyDescent="0.35">
      <c r="A220" s="48" t="s">
        <v>277</v>
      </c>
    </row>
    <row r="221" spans="1:1" x14ac:dyDescent="0.35">
      <c r="A221" s="48" t="s">
        <v>278</v>
      </c>
    </row>
    <row r="222" spans="1:1" x14ac:dyDescent="0.35">
      <c r="A222" s="48" t="s">
        <v>279</v>
      </c>
    </row>
    <row r="223" spans="1:1" x14ac:dyDescent="0.35">
      <c r="A223" s="48" t="s">
        <v>280</v>
      </c>
    </row>
    <row r="224" spans="1:1" x14ac:dyDescent="0.35">
      <c r="A224" s="48" t="s">
        <v>281</v>
      </c>
    </row>
    <row r="225" spans="1:1" x14ac:dyDescent="0.35">
      <c r="A225" s="48" t="s">
        <v>282</v>
      </c>
    </row>
    <row r="226" spans="1:1" x14ac:dyDescent="0.35">
      <c r="A226" s="48" t="s">
        <v>283</v>
      </c>
    </row>
    <row r="227" spans="1:1" x14ac:dyDescent="0.35">
      <c r="A227" s="48" t="s">
        <v>284</v>
      </c>
    </row>
    <row r="228" spans="1:1" x14ac:dyDescent="0.35">
      <c r="A228" s="48" t="s">
        <v>285</v>
      </c>
    </row>
    <row r="229" spans="1:1" x14ac:dyDescent="0.35">
      <c r="A229" s="48" t="s">
        <v>286</v>
      </c>
    </row>
    <row r="230" spans="1:1" x14ac:dyDescent="0.35">
      <c r="A230" s="48" t="s">
        <v>287</v>
      </c>
    </row>
    <row r="231" spans="1:1" x14ac:dyDescent="0.35">
      <c r="A231" s="48" t="s">
        <v>288</v>
      </c>
    </row>
    <row r="232" spans="1:1" ht="17.25" customHeight="1" x14ac:dyDescent="0.35">
      <c r="A232" s="47" t="s">
        <v>289</v>
      </c>
    </row>
    <row r="233" spans="1:1" x14ac:dyDescent="0.35">
      <c r="A233" s="48" t="s">
        <v>290</v>
      </c>
    </row>
    <row r="234" spans="1:1" x14ac:dyDescent="0.35">
      <c r="A234" s="48" t="s">
        <v>291</v>
      </c>
    </row>
    <row r="235" spans="1:1" x14ac:dyDescent="0.35">
      <c r="A235" s="48" t="s">
        <v>292</v>
      </c>
    </row>
    <row r="236" spans="1:1" x14ac:dyDescent="0.35">
      <c r="A236" s="48" t="s">
        <v>293</v>
      </c>
    </row>
    <row r="237" spans="1:1" x14ac:dyDescent="0.35">
      <c r="A237" s="48" t="s">
        <v>294</v>
      </c>
    </row>
    <row r="238" spans="1:1" x14ac:dyDescent="0.35">
      <c r="A238" s="48" t="s">
        <v>295</v>
      </c>
    </row>
    <row r="239" spans="1:1" x14ac:dyDescent="0.35">
      <c r="A239" s="48" t="s">
        <v>296</v>
      </c>
    </row>
    <row r="240" spans="1:1" x14ac:dyDescent="0.35">
      <c r="A240" s="48" t="s">
        <v>297</v>
      </c>
    </row>
    <row r="241" spans="1:1" x14ac:dyDescent="0.35">
      <c r="A241" s="48" t="s">
        <v>298</v>
      </c>
    </row>
    <row r="242" spans="1:1" x14ac:dyDescent="0.35">
      <c r="A242" s="48" t="s">
        <v>299</v>
      </c>
    </row>
    <row r="243" spans="1:1" x14ac:dyDescent="0.35">
      <c r="A243" s="48" t="s">
        <v>300</v>
      </c>
    </row>
    <row r="244" spans="1:1" x14ac:dyDescent="0.35">
      <c r="A244" s="48" t="s">
        <v>301</v>
      </c>
    </row>
    <row r="245" spans="1:1" x14ac:dyDescent="0.35">
      <c r="A245" s="48" t="s">
        <v>302</v>
      </c>
    </row>
    <row r="246" spans="1:1" ht="17.25" customHeight="1" x14ac:dyDescent="0.35">
      <c r="A246" s="47" t="s">
        <v>303</v>
      </c>
    </row>
    <row r="247" spans="1:1" x14ac:dyDescent="0.35">
      <c r="A247" s="48" t="s">
        <v>304</v>
      </c>
    </row>
    <row r="248" spans="1:1" x14ac:dyDescent="0.35">
      <c r="A248" s="48" t="s">
        <v>305</v>
      </c>
    </row>
    <row r="249" spans="1:1" x14ac:dyDescent="0.35">
      <c r="A249" s="48" t="s">
        <v>306</v>
      </c>
    </row>
    <row r="250" spans="1:1" x14ac:dyDescent="0.35">
      <c r="A250" s="48" t="s">
        <v>307</v>
      </c>
    </row>
    <row r="251" spans="1:1" x14ac:dyDescent="0.35">
      <c r="A251" s="48" t="s">
        <v>308</v>
      </c>
    </row>
    <row r="252" spans="1:1" x14ac:dyDescent="0.35">
      <c r="A252" s="48" t="s">
        <v>309</v>
      </c>
    </row>
    <row r="253" spans="1:1" x14ac:dyDescent="0.35">
      <c r="A253" s="48" t="s">
        <v>310</v>
      </c>
    </row>
    <row r="254" spans="1:1" x14ac:dyDescent="0.35">
      <c r="A254" s="48" t="s">
        <v>311</v>
      </c>
    </row>
    <row r="255" spans="1:1" x14ac:dyDescent="0.35">
      <c r="A255" s="48" t="s">
        <v>312</v>
      </c>
    </row>
    <row r="256" spans="1:1" x14ac:dyDescent="0.35">
      <c r="A256" s="48" t="s">
        <v>313</v>
      </c>
    </row>
    <row r="257" spans="1:1" x14ac:dyDescent="0.35">
      <c r="A257" s="48" t="s">
        <v>314</v>
      </c>
    </row>
    <row r="258" spans="1:1" x14ac:dyDescent="0.35">
      <c r="A258" s="48" t="s">
        <v>315</v>
      </c>
    </row>
    <row r="259" spans="1:1" ht="15.5" x14ac:dyDescent="0.35">
      <c r="A259" s="49"/>
    </row>
    <row r="260" spans="1:1" ht="17.25" customHeight="1" x14ac:dyDescent="0.35">
      <c r="A260" s="45" t="s">
        <v>316</v>
      </c>
    </row>
    <row r="261" spans="1:1" ht="17.25" customHeight="1" x14ac:dyDescent="0.35">
      <c r="A261" s="47" t="s">
        <v>317</v>
      </c>
    </row>
    <row r="262" spans="1:1" ht="12" customHeight="1" x14ac:dyDescent="0.35">
      <c r="A262" s="48" t="s">
        <v>318</v>
      </c>
    </row>
    <row r="263" spans="1:1" ht="12.75" customHeight="1" x14ac:dyDescent="0.35">
      <c r="A263" s="48" t="s">
        <v>319</v>
      </c>
    </row>
    <row r="264" spans="1:1" ht="12.75" customHeight="1" x14ac:dyDescent="0.35">
      <c r="A264" s="48" t="s">
        <v>320</v>
      </c>
    </row>
    <row r="265" spans="1:1" ht="12.75" customHeight="1" x14ac:dyDescent="0.35">
      <c r="A265" s="48" t="s">
        <v>321</v>
      </c>
    </row>
    <row r="266" spans="1:1" ht="12.75" customHeight="1" x14ac:dyDescent="0.35">
      <c r="A266" s="48" t="s">
        <v>322</v>
      </c>
    </row>
    <row r="267" spans="1:1" ht="12.75" customHeight="1" x14ac:dyDescent="0.35">
      <c r="A267" s="48" t="s">
        <v>323</v>
      </c>
    </row>
    <row r="268" spans="1:1" ht="12.75" customHeight="1" x14ac:dyDescent="0.35">
      <c r="A268" s="48" t="s">
        <v>324</v>
      </c>
    </row>
    <row r="269" spans="1:1" ht="12.75" customHeight="1" x14ac:dyDescent="0.35">
      <c r="A269" s="48" t="s">
        <v>325</v>
      </c>
    </row>
    <row r="270" spans="1:1" ht="12.75" customHeight="1" x14ac:dyDescent="0.35">
      <c r="A270" s="48" t="s">
        <v>326</v>
      </c>
    </row>
    <row r="271" spans="1:1" ht="12.75" customHeight="1" x14ac:dyDescent="0.35">
      <c r="A271" s="48" t="s">
        <v>327</v>
      </c>
    </row>
    <row r="272" spans="1:1" ht="17.25" customHeight="1" x14ac:dyDescent="0.35">
      <c r="A272" s="47" t="s">
        <v>328</v>
      </c>
    </row>
    <row r="273" spans="1:1" x14ac:dyDescent="0.35">
      <c r="A273" s="48" t="s">
        <v>329</v>
      </c>
    </row>
    <row r="274" spans="1:1" x14ac:dyDescent="0.35">
      <c r="A274" s="48" t="s">
        <v>330</v>
      </c>
    </row>
    <row r="275" spans="1:1" x14ac:dyDescent="0.35">
      <c r="A275" s="48" t="s">
        <v>331</v>
      </c>
    </row>
    <row r="276" spans="1:1" x14ac:dyDescent="0.35">
      <c r="A276" s="48" t="s">
        <v>332</v>
      </c>
    </row>
    <row r="277" spans="1:1" x14ac:dyDescent="0.35">
      <c r="A277" s="48" t="s">
        <v>333</v>
      </c>
    </row>
    <row r="278" spans="1:1" x14ac:dyDescent="0.35">
      <c r="A278" s="48" t="s">
        <v>79</v>
      </c>
    </row>
    <row r="279" spans="1:1" x14ac:dyDescent="0.35">
      <c r="A279" s="48" t="s">
        <v>334</v>
      </c>
    </row>
    <row r="280" spans="1:1" x14ac:dyDescent="0.35">
      <c r="A280" s="48" t="s">
        <v>335</v>
      </c>
    </row>
    <row r="281" spans="1:1" x14ac:dyDescent="0.35">
      <c r="A281" s="48" t="s">
        <v>336</v>
      </c>
    </row>
    <row r="282" spans="1:1" x14ac:dyDescent="0.35">
      <c r="A282" s="48" t="s">
        <v>337</v>
      </c>
    </row>
    <row r="283" spans="1:1" ht="17.25" customHeight="1" x14ac:dyDescent="0.35">
      <c r="A283" s="47" t="s">
        <v>338</v>
      </c>
    </row>
    <row r="284" spans="1:1" x14ac:dyDescent="0.35">
      <c r="A284" s="48" t="s">
        <v>339</v>
      </c>
    </row>
    <row r="285" spans="1:1" x14ac:dyDescent="0.35">
      <c r="A285" s="48" t="s">
        <v>340</v>
      </c>
    </row>
    <row r="286" spans="1:1" x14ac:dyDescent="0.35">
      <c r="A286" s="48" t="s">
        <v>341</v>
      </c>
    </row>
    <row r="287" spans="1:1" x14ac:dyDescent="0.35">
      <c r="A287" s="48" t="s">
        <v>342</v>
      </c>
    </row>
    <row r="288" spans="1:1" x14ac:dyDescent="0.35">
      <c r="A288" s="48" t="s">
        <v>343</v>
      </c>
    </row>
    <row r="289" spans="1:1" x14ac:dyDescent="0.35">
      <c r="A289" s="48" t="s">
        <v>344</v>
      </c>
    </row>
    <row r="290" spans="1:1" x14ac:dyDescent="0.35">
      <c r="A290" s="48" t="s">
        <v>345</v>
      </c>
    </row>
    <row r="291" spans="1:1" x14ac:dyDescent="0.35">
      <c r="A291" s="48" t="s">
        <v>346</v>
      </c>
    </row>
    <row r="292" spans="1:1" x14ac:dyDescent="0.35">
      <c r="A292" s="48" t="s">
        <v>347</v>
      </c>
    </row>
    <row r="293" spans="1:1" x14ac:dyDescent="0.35">
      <c r="A293" s="48" t="s">
        <v>348</v>
      </c>
    </row>
    <row r="294" spans="1:1" x14ac:dyDescent="0.35">
      <c r="A294" s="48" t="s">
        <v>349</v>
      </c>
    </row>
    <row r="295" spans="1:1" x14ac:dyDescent="0.35">
      <c r="A295" s="48" t="s">
        <v>350</v>
      </c>
    </row>
    <row r="296" spans="1:1" x14ac:dyDescent="0.35">
      <c r="A296" s="48" t="s">
        <v>351</v>
      </c>
    </row>
    <row r="297" spans="1:1" x14ac:dyDescent="0.35">
      <c r="A297" s="48" t="s">
        <v>352</v>
      </c>
    </row>
    <row r="298" spans="1:1" x14ac:dyDescent="0.35">
      <c r="A298" s="48" t="s">
        <v>353</v>
      </c>
    </row>
    <row r="299" spans="1:1" x14ac:dyDescent="0.35">
      <c r="A299" s="48" t="s">
        <v>354</v>
      </c>
    </row>
    <row r="300" spans="1:1" x14ac:dyDescent="0.35">
      <c r="A300" s="48" t="s">
        <v>355</v>
      </c>
    </row>
    <row r="301" spans="1:1" ht="17.25" customHeight="1" x14ac:dyDescent="0.35">
      <c r="A301" s="48" t="s">
        <v>356</v>
      </c>
    </row>
    <row r="302" spans="1:1" ht="17.25" customHeight="1" x14ac:dyDescent="0.35">
      <c r="A302" s="47" t="s">
        <v>357</v>
      </c>
    </row>
    <row r="303" spans="1:1" x14ac:dyDescent="0.35">
      <c r="A303" s="48" t="s">
        <v>358</v>
      </c>
    </row>
    <row r="304" spans="1:1" x14ac:dyDescent="0.35">
      <c r="A304" s="48" t="s">
        <v>359</v>
      </c>
    </row>
    <row r="305" spans="1:1" x14ac:dyDescent="0.35">
      <c r="A305" s="48" t="s">
        <v>360</v>
      </c>
    </row>
    <row r="306" spans="1:1" x14ac:dyDescent="0.35">
      <c r="A306" s="48" t="s">
        <v>361</v>
      </c>
    </row>
    <row r="307" spans="1:1" x14ac:dyDescent="0.35">
      <c r="A307" s="48" t="s">
        <v>362</v>
      </c>
    </row>
    <row r="308" spans="1:1" x14ac:dyDescent="0.35">
      <c r="A308" s="48" t="s">
        <v>363</v>
      </c>
    </row>
    <row r="309" spans="1:1" x14ac:dyDescent="0.35">
      <c r="A309" s="48" t="s">
        <v>364</v>
      </c>
    </row>
    <row r="310" spans="1:1" x14ac:dyDescent="0.35">
      <c r="A310" s="48" t="s">
        <v>365</v>
      </c>
    </row>
    <row r="311" spans="1:1" x14ac:dyDescent="0.35">
      <c r="A311" s="48" t="s">
        <v>366</v>
      </c>
    </row>
    <row r="312" spans="1:1" x14ac:dyDescent="0.35">
      <c r="A312" s="48" t="s">
        <v>367</v>
      </c>
    </row>
    <row r="313" spans="1:1" ht="17.25" customHeight="1" x14ac:dyDescent="0.35">
      <c r="A313" s="47" t="s">
        <v>368</v>
      </c>
    </row>
    <row r="314" spans="1:1" x14ac:dyDescent="0.35">
      <c r="A314" s="48" t="s">
        <v>369</v>
      </c>
    </row>
    <row r="315" spans="1:1" x14ac:dyDescent="0.35">
      <c r="A315" s="48" t="s">
        <v>370</v>
      </c>
    </row>
    <row r="316" spans="1:1" x14ac:dyDescent="0.35">
      <c r="A316" s="48" t="s">
        <v>371</v>
      </c>
    </row>
    <row r="317" spans="1:1" x14ac:dyDescent="0.35">
      <c r="A317" s="48" t="s">
        <v>372</v>
      </c>
    </row>
    <row r="318" spans="1:1" x14ac:dyDescent="0.35">
      <c r="A318" s="48" t="s">
        <v>373</v>
      </c>
    </row>
    <row r="319" spans="1:1" x14ac:dyDescent="0.35">
      <c r="A319" s="48" t="s">
        <v>374</v>
      </c>
    </row>
    <row r="320" spans="1:1" x14ac:dyDescent="0.35">
      <c r="A320" s="48" t="s">
        <v>375</v>
      </c>
    </row>
    <row r="321" spans="1:1" x14ac:dyDescent="0.35">
      <c r="A321" s="48" t="s">
        <v>376</v>
      </c>
    </row>
    <row r="322" spans="1:1" x14ac:dyDescent="0.35">
      <c r="A322" s="48" t="s">
        <v>377</v>
      </c>
    </row>
    <row r="323" spans="1:1" x14ac:dyDescent="0.35">
      <c r="A323" s="48" t="s">
        <v>378</v>
      </c>
    </row>
    <row r="324" spans="1:1" x14ac:dyDescent="0.35">
      <c r="A324" s="48" t="s">
        <v>379</v>
      </c>
    </row>
    <row r="325" spans="1:1" ht="17.25" customHeight="1" x14ac:dyDescent="0.35">
      <c r="A325" s="47" t="s">
        <v>380</v>
      </c>
    </row>
    <row r="326" spans="1:1" x14ac:dyDescent="0.35">
      <c r="A326" s="48" t="s">
        <v>381</v>
      </c>
    </row>
    <row r="327" spans="1:1" x14ac:dyDescent="0.35">
      <c r="A327" s="48" t="s">
        <v>382</v>
      </c>
    </row>
    <row r="328" spans="1:1" x14ac:dyDescent="0.35">
      <c r="A328" s="48" t="s">
        <v>383</v>
      </c>
    </row>
    <row r="329" spans="1:1" x14ac:dyDescent="0.35">
      <c r="A329" s="48" t="s">
        <v>384</v>
      </c>
    </row>
    <row r="330" spans="1:1" x14ac:dyDescent="0.35">
      <c r="A330" s="48" t="s">
        <v>385</v>
      </c>
    </row>
    <row r="331" spans="1:1" x14ac:dyDescent="0.35">
      <c r="A331" s="48" t="s">
        <v>386</v>
      </c>
    </row>
    <row r="332" spans="1:1" x14ac:dyDescent="0.35">
      <c r="A332" s="48" t="s">
        <v>387</v>
      </c>
    </row>
    <row r="333" spans="1:1" x14ac:dyDescent="0.35">
      <c r="A333" s="48" t="s">
        <v>388</v>
      </c>
    </row>
    <row r="334" spans="1:1" x14ac:dyDescent="0.35">
      <c r="A334" s="48" t="s">
        <v>389</v>
      </c>
    </row>
    <row r="335" spans="1:1" x14ac:dyDescent="0.35">
      <c r="A335" s="48" t="s">
        <v>390</v>
      </c>
    </row>
    <row r="336" spans="1:1" x14ac:dyDescent="0.35">
      <c r="A336" s="48" t="s">
        <v>391</v>
      </c>
    </row>
    <row r="337" spans="1:1" ht="17.25" customHeight="1" x14ac:dyDescent="0.35">
      <c r="A337" s="47" t="s">
        <v>392</v>
      </c>
    </row>
    <row r="338" spans="1:1" x14ac:dyDescent="0.35">
      <c r="A338" s="48" t="s">
        <v>393</v>
      </c>
    </row>
    <row r="339" spans="1:1" x14ac:dyDescent="0.35">
      <c r="A339" s="48" t="s">
        <v>394</v>
      </c>
    </row>
    <row r="340" spans="1:1" x14ac:dyDescent="0.35">
      <c r="A340" s="48" t="s">
        <v>395</v>
      </c>
    </row>
    <row r="341" spans="1:1" x14ac:dyDescent="0.35">
      <c r="A341" s="48" t="s">
        <v>396</v>
      </c>
    </row>
    <row r="342" spans="1:1" x14ac:dyDescent="0.35">
      <c r="A342" s="48" t="s">
        <v>397</v>
      </c>
    </row>
    <row r="343" spans="1:1" x14ac:dyDescent="0.35">
      <c r="A343" s="48" t="s">
        <v>398</v>
      </c>
    </row>
    <row r="344" spans="1:1" x14ac:dyDescent="0.35">
      <c r="A344" s="48" t="s">
        <v>399</v>
      </c>
    </row>
    <row r="345" spans="1:1" x14ac:dyDescent="0.35">
      <c r="A345" s="48" t="s">
        <v>400</v>
      </c>
    </row>
    <row r="346" spans="1:1" x14ac:dyDescent="0.35">
      <c r="A346" s="48" t="s">
        <v>401</v>
      </c>
    </row>
    <row r="347" spans="1:1" x14ac:dyDescent="0.35">
      <c r="A347" s="48" t="s">
        <v>402</v>
      </c>
    </row>
    <row r="348" spans="1:1" x14ac:dyDescent="0.35">
      <c r="A348" s="48" t="s">
        <v>403</v>
      </c>
    </row>
    <row r="349" spans="1:1" x14ac:dyDescent="0.35">
      <c r="A349" s="48" t="s">
        <v>404</v>
      </c>
    </row>
    <row r="350" spans="1:1" x14ac:dyDescent="0.35">
      <c r="A350" s="48" t="s">
        <v>405</v>
      </c>
    </row>
    <row r="351" spans="1:1" x14ac:dyDescent="0.35">
      <c r="A351" s="48" t="s">
        <v>406</v>
      </c>
    </row>
    <row r="352" spans="1:1" x14ac:dyDescent="0.35">
      <c r="A352" s="48" t="s">
        <v>407</v>
      </c>
    </row>
    <row r="353" spans="1:1" x14ac:dyDescent="0.35">
      <c r="A353" s="48" t="s">
        <v>408</v>
      </c>
    </row>
    <row r="354" spans="1:1" ht="15.5" x14ac:dyDescent="0.35">
      <c r="A354" s="47" t="s">
        <v>409</v>
      </c>
    </row>
    <row r="355" spans="1:1" x14ac:dyDescent="0.35">
      <c r="A355" s="48" t="s">
        <v>410</v>
      </c>
    </row>
    <row r="356" spans="1:1" x14ac:dyDescent="0.35">
      <c r="A356" s="48" t="s">
        <v>411</v>
      </c>
    </row>
    <row r="357" spans="1:1" x14ac:dyDescent="0.35">
      <c r="A357" s="48" t="s">
        <v>412</v>
      </c>
    </row>
    <row r="358" spans="1:1" x14ac:dyDescent="0.35">
      <c r="A358" s="48" t="s">
        <v>413</v>
      </c>
    </row>
    <row r="359" spans="1:1" x14ac:dyDescent="0.35">
      <c r="A359" s="48" t="s">
        <v>414</v>
      </c>
    </row>
    <row r="360" spans="1:1" x14ac:dyDescent="0.35">
      <c r="A360" s="48" t="s">
        <v>415</v>
      </c>
    </row>
    <row r="361" spans="1:1" x14ac:dyDescent="0.35">
      <c r="A361" s="48" t="s">
        <v>416</v>
      </c>
    </row>
    <row r="362" spans="1:1" x14ac:dyDescent="0.35">
      <c r="A362" s="48" t="s">
        <v>417</v>
      </c>
    </row>
    <row r="363" spans="1:1" x14ac:dyDescent="0.35">
      <c r="A363" s="48" t="s">
        <v>418</v>
      </c>
    </row>
    <row r="364" spans="1:1" x14ac:dyDescent="0.35">
      <c r="A364" s="48" t="s">
        <v>419</v>
      </c>
    </row>
    <row r="365" spans="1:1" x14ac:dyDescent="0.35">
      <c r="A365" s="48" t="s">
        <v>420</v>
      </c>
    </row>
    <row r="366" spans="1:1" x14ac:dyDescent="0.35">
      <c r="A366" s="48" t="s">
        <v>421</v>
      </c>
    </row>
    <row r="367" spans="1:1" x14ac:dyDescent="0.35">
      <c r="A367" s="48" t="s">
        <v>422</v>
      </c>
    </row>
    <row r="368" spans="1:1" ht="12.65" customHeight="1" x14ac:dyDescent="0.35">
      <c r="A368" s="48" t="s">
        <v>423</v>
      </c>
    </row>
    <row r="369" spans="1:1" ht="15.5" x14ac:dyDescent="0.35">
      <c r="A369" s="47" t="s">
        <v>424</v>
      </c>
    </row>
    <row r="370" spans="1:1" x14ac:dyDescent="0.35">
      <c r="A370" s="48" t="s">
        <v>425</v>
      </c>
    </row>
    <row r="371" spans="1:1" x14ac:dyDescent="0.35">
      <c r="A371" s="48" t="s">
        <v>426</v>
      </c>
    </row>
    <row r="372" spans="1:1" x14ac:dyDescent="0.35">
      <c r="A372" s="48" t="s">
        <v>427</v>
      </c>
    </row>
    <row r="373" spans="1:1" x14ac:dyDescent="0.35">
      <c r="A373" s="48" t="s">
        <v>428</v>
      </c>
    </row>
    <row r="374" spans="1:1" x14ac:dyDescent="0.35">
      <c r="A374" s="48" t="s">
        <v>429</v>
      </c>
    </row>
    <row r="375" spans="1:1" x14ac:dyDescent="0.35">
      <c r="A375" s="48" t="s">
        <v>430</v>
      </c>
    </row>
    <row r="376" spans="1:1" x14ac:dyDescent="0.35">
      <c r="A376" s="48" t="s">
        <v>431</v>
      </c>
    </row>
    <row r="377" spans="1:1" x14ac:dyDescent="0.35">
      <c r="A377" s="48" t="s">
        <v>424</v>
      </c>
    </row>
    <row r="378" spans="1:1" ht="13.15" customHeight="1" x14ac:dyDescent="0.35">
      <c r="A378" s="48" t="s">
        <v>432</v>
      </c>
    </row>
    <row r="379" spans="1:1" x14ac:dyDescent="0.35">
      <c r="A379" s="48" t="s">
        <v>433</v>
      </c>
    </row>
    <row r="380" spans="1:1" x14ac:dyDescent="0.35">
      <c r="A380" s="48" t="s">
        <v>434</v>
      </c>
    </row>
    <row r="381" spans="1:1" x14ac:dyDescent="0.35">
      <c r="A381" s="48" t="s">
        <v>435</v>
      </c>
    </row>
    <row r="382" spans="1:1" x14ac:dyDescent="0.35">
      <c r="A382" s="48" t="s">
        <v>436</v>
      </c>
    </row>
    <row r="383" spans="1:1" x14ac:dyDescent="0.35">
      <c r="A383" s="48" t="s">
        <v>437</v>
      </c>
    </row>
    <row r="384" spans="1:1" x14ac:dyDescent="0.35">
      <c r="A384" s="48" t="s">
        <v>438</v>
      </c>
    </row>
    <row r="385" spans="1:1" x14ac:dyDescent="0.35">
      <c r="A385" s="48" t="s">
        <v>439</v>
      </c>
    </row>
    <row r="386" spans="1:1" x14ac:dyDescent="0.35">
      <c r="A386" s="48" t="s">
        <v>440</v>
      </c>
    </row>
    <row r="387" spans="1:1" x14ac:dyDescent="0.35">
      <c r="A387" s="48" t="s">
        <v>441</v>
      </c>
    </row>
    <row r="388" spans="1:1" x14ac:dyDescent="0.35">
      <c r="A388" s="48" t="s">
        <v>442</v>
      </c>
    </row>
    <row r="389" spans="1:1" x14ac:dyDescent="0.35">
      <c r="A389" s="48" t="s">
        <v>443</v>
      </c>
    </row>
    <row r="390" spans="1:1" x14ac:dyDescent="0.35">
      <c r="A390" s="48" t="s">
        <v>444</v>
      </c>
    </row>
    <row r="391" spans="1:1" x14ac:dyDescent="0.35">
      <c r="A391" s="48" t="s">
        <v>445</v>
      </c>
    </row>
    <row r="392" spans="1:1" x14ac:dyDescent="0.35">
      <c r="A392" s="48" t="s">
        <v>446</v>
      </c>
    </row>
    <row r="393" spans="1:1" ht="12.65" customHeight="1" x14ac:dyDescent="0.35">
      <c r="A393" s="48" t="s">
        <v>447</v>
      </c>
    </row>
    <row r="394" spans="1:1" ht="12.65" customHeight="1" x14ac:dyDescent="0.35">
      <c r="A394" s="48" t="s">
        <v>448</v>
      </c>
    </row>
    <row r="395" spans="1:1" ht="12.65" customHeight="1" x14ac:dyDescent="0.35">
      <c r="A395" s="48" t="s">
        <v>449</v>
      </c>
    </row>
    <row r="396" spans="1:1" ht="12.65" customHeight="1" x14ac:dyDescent="0.35">
      <c r="A396" s="48" t="s">
        <v>450</v>
      </c>
    </row>
    <row r="397" spans="1:1" ht="12.65" customHeight="1" x14ac:dyDescent="0.35">
      <c r="A397" s="48" t="s">
        <v>451</v>
      </c>
    </row>
    <row r="398" spans="1:1" ht="12.65" customHeight="1" x14ac:dyDescent="0.35">
      <c r="A398" s="48" t="s">
        <v>452</v>
      </c>
    </row>
    <row r="399" spans="1:1" x14ac:dyDescent="0.35">
      <c r="A399" s="48" t="s">
        <v>453</v>
      </c>
    </row>
    <row r="400" spans="1:1" x14ac:dyDescent="0.35">
      <c r="A400" s="48"/>
    </row>
    <row r="401" spans="1:1" ht="15.5" x14ac:dyDescent="0.35">
      <c r="A401" s="47" t="s">
        <v>454</v>
      </c>
    </row>
    <row r="402" spans="1:1" x14ac:dyDescent="0.35">
      <c r="A402" s="48" t="s">
        <v>455</v>
      </c>
    </row>
    <row r="403" spans="1:1" x14ac:dyDescent="0.35">
      <c r="A403" s="48" t="s">
        <v>456</v>
      </c>
    </row>
    <row r="404" spans="1:1" x14ac:dyDescent="0.35">
      <c r="A404" s="48" t="s">
        <v>457</v>
      </c>
    </row>
    <row r="405" spans="1:1" x14ac:dyDescent="0.35">
      <c r="A405" s="48" t="s">
        <v>458</v>
      </c>
    </row>
    <row r="406" spans="1:1" ht="25" x14ac:dyDescent="0.35">
      <c r="A406" s="48" t="s">
        <v>459</v>
      </c>
    </row>
    <row r="407" spans="1:1" x14ac:dyDescent="0.35">
      <c r="A407" s="48" t="s">
        <v>460</v>
      </c>
    </row>
    <row r="408" spans="1:1" x14ac:dyDescent="0.35">
      <c r="A408" s="48" t="s">
        <v>461</v>
      </c>
    </row>
    <row r="409" spans="1:1" x14ac:dyDescent="0.35">
      <c r="A409" s="48" t="s">
        <v>462</v>
      </c>
    </row>
    <row r="410" spans="1:1" x14ac:dyDescent="0.35">
      <c r="A410" s="48" t="s">
        <v>463</v>
      </c>
    </row>
    <row r="411" spans="1:1" x14ac:dyDescent="0.35">
      <c r="A411" s="48" t="s">
        <v>464</v>
      </c>
    </row>
    <row r="412" spans="1:1" x14ac:dyDescent="0.35">
      <c r="A412" s="52"/>
    </row>
    <row r="413" spans="1:1" ht="17.5" customHeight="1" x14ac:dyDescent="0.35">
      <c r="A413" s="45" t="s">
        <v>465</v>
      </c>
    </row>
    <row r="414" spans="1:1" ht="15.5" x14ac:dyDescent="0.35">
      <c r="A414" s="47" t="s">
        <v>466</v>
      </c>
    </row>
    <row r="415" spans="1:1" x14ac:dyDescent="0.35">
      <c r="A415" s="48" t="s">
        <v>467</v>
      </c>
    </row>
    <row r="416" spans="1:1" x14ac:dyDescent="0.35">
      <c r="A416" s="48" t="s">
        <v>468</v>
      </c>
    </row>
    <row r="417" spans="1:1" x14ac:dyDescent="0.35">
      <c r="A417" s="48" t="s">
        <v>469</v>
      </c>
    </row>
    <row r="418" spans="1:1" x14ac:dyDescent="0.35">
      <c r="A418" s="48" t="s">
        <v>470</v>
      </c>
    </row>
    <row r="419" spans="1:1" x14ac:dyDescent="0.35">
      <c r="A419" s="48" t="s">
        <v>471</v>
      </c>
    </row>
    <row r="420" spans="1:1" x14ac:dyDescent="0.35">
      <c r="A420" s="48" t="s">
        <v>472</v>
      </c>
    </row>
    <row r="421" spans="1:1" x14ac:dyDescent="0.35">
      <c r="A421" s="48" t="s">
        <v>473</v>
      </c>
    </row>
    <row r="422" spans="1:1" x14ac:dyDescent="0.35">
      <c r="A422" s="48" t="s">
        <v>466</v>
      </c>
    </row>
    <row r="423" spans="1:1" x14ac:dyDescent="0.35">
      <c r="A423" s="48" t="s">
        <v>474</v>
      </c>
    </row>
    <row r="424" spans="1:1" x14ac:dyDescent="0.35">
      <c r="A424" s="48" t="s">
        <v>475</v>
      </c>
    </row>
    <row r="425" spans="1:1" x14ac:dyDescent="0.35">
      <c r="A425" s="48" t="s">
        <v>476</v>
      </c>
    </row>
    <row r="426" spans="1:1" ht="13.15" customHeight="1" x14ac:dyDescent="0.35">
      <c r="A426" s="48" t="s">
        <v>477</v>
      </c>
    </row>
    <row r="427" spans="1:1" ht="13.15" customHeight="1" x14ac:dyDescent="0.35">
      <c r="A427" s="48" t="s">
        <v>478</v>
      </c>
    </row>
    <row r="428" spans="1:1" x14ac:dyDescent="0.35">
      <c r="A428" s="48" t="s">
        <v>479</v>
      </c>
    </row>
    <row r="429" spans="1:1" ht="15.5" x14ac:dyDescent="0.35">
      <c r="A429" s="47" t="s">
        <v>480</v>
      </c>
    </row>
    <row r="430" spans="1:1" x14ac:dyDescent="0.35">
      <c r="A430" s="48" t="s">
        <v>481</v>
      </c>
    </row>
    <row r="431" spans="1:1" x14ac:dyDescent="0.35">
      <c r="A431" s="48" t="s">
        <v>482</v>
      </c>
    </row>
    <row r="432" spans="1:1" x14ac:dyDescent="0.35">
      <c r="A432" s="48" t="s">
        <v>483</v>
      </c>
    </row>
    <row r="433" spans="1:1" x14ac:dyDescent="0.35">
      <c r="A433" s="48" t="s">
        <v>484</v>
      </c>
    </row>
    <row r="434" spans="1:1" x14ac:dyDescent="0.35">
      <c r="A434" s="48" t="s">
        <v>485</v>
      </c>
    </row>
    <row r="435" spans="1:1" x14ac:dyDescent="0.35">
      <c r="A435" s="48" t="s">
        <v>486</v>
      </c>
    </row>
    <row r="436" spans="1:1" x14ac:dyDescent="0.35">
      <c r="A436" s="48" t="s">
        <v>487</v>
      </c>
    </row>
    <row r="437" spans="1:1" ht="15.5" x14ac:dyDescent="0.35">
      <c r="A437" s="49"/>
    </row>
    <row r="438" spans="1:1" ht="17.25" customHeight="1" x14ac:dyDescent="0.35">
      <c r="A438" s="45" t="s">
        <v>488</v>
      </c>
    </row>
    <row r="439" spans="1:1" ht="17.25" customHeight="1" x14ac:dyDescent="0.35">
      <c r="A439" s="47" t="s">
        <v>489</v>
      </c>
    </row>
    <row r="440" spans="1:1" x14ac:dyDescent="0.35">
      <c r="A440" s="48" t="s">
        <v>490</v>
      </c>
    </row>
    <row r="441" spans="1:1" x14ac:dyDescent="0.35">
      <c r="A441" s="48" t="s">
        <v>491</v>
      </c>
    </row>
    <row r="442" spans="1:1" x14ac:dyDescent="0.35">
      <c r="A442" s="48" t="s">
        <v>492</v>
      </c>
    </row>
    <row r="443" spans="1:1" x14ac:dyDescent="0.35">
      <c r="A443" s="48" t="s">
        <v>493</v>
      </c>
    </row>
    <row r="444" spans="1:1" x14ac:dyDescent="0.35">
      <c r="A444" s="48" t="s">
        <v>494</v>
      </c>
    </row>
    <row r="445" spans="1:1" ht="17.5" customHeight="1" x14ac:dyDescent="0.35">
      <c r="A445" s="47" t="s">
        <v>495</v>
      </c>
    </row>
    <row r="446" spans="1:1" x14ac:dyDescent="0.35">
      <c r="A446" s="48" t="s">
        <v>496</v>
      </c>
    </row>
    <row r="447" spans="1:1" x14ac:dyDescent="0.35">
      <c r="A447" s="48" t="s">
        <v>497</v>
      </c>
    </row>
    <row r="448" spans="1:1" x14ac:dyDescent="0.35">
      <c r="A448" s="48" t="s">
        <v>498</v>
      </c>
    </row>
    <row r="449" spans="1:1" x14ac:dyDescent="0.35">
      <c r="A449" s="48" t="s">
        <v>499</v>
      </c>
    </row>
    <row r="450" spans="1:1" x14ac:dyDescent="0.35">
      <c r="A450" s="48" t="s">
        <v>500</v>
      </c>
    </row>
    <row r="451" spans="1:1" x14ac:dyDescent="0.35">
      <c r="A451" s="48" t="s">
        <v>501</v>
      </c>
    </row>
    <row r="452" spans="1:1" x14ac:dyDescent="0.35">
      <c r="A452" s="48" t="s">
        <v>502</v>
      </c>
    </row>
    <row r="453" spans="1:1" x14ac:dyDescent="0.35">
      <c r="A453" s="48" t="s">
        <v>503</v>
      </c>
    </row>
    <row r="454" spans="1:1" x14ac:dyDescent="0.35">
      <c r="A454" s="48" t="s">
        <v>504</v>
      </c>
    </row>
    <row r="455" spans="1:1" x14ac:dyDescent="0.35">
      <c r="A455" s="48" t="s">
        <v>505</v>
      </c>
    </row>
    <row r="456" spans="1:1" x14ac:dyDescent="0.35">
      <c r="A456" s="48" t="s">
        <v>506</v>
      </c>
    </row>
    <row r="457" spans="1:1" x14ac:dyDescent="0.35">
      <c r="A457" s="53" t="s">
        <v>507</v>
      </c>
    </row>
    <row r="458" spans="1:1" ht="17.25" customHeight="1" x14ac:dyDescent="0.35">
      <c r="A458" s="47" t="s">
        <v>508</v>
      </c>
    </row>
    <row r="459" spans="1:1" x14ac:dyDescent="0.35">
      <c r="A459" s="48" t="s">
        <v>509</v>
      </c>
    </row>
    <row r="460" spans="1:1" x14ac:dyDescent="0.35">
      <c r="A460" s="48" t="s">
        <v>510</v>
      </c>
    </row>
    <row r="461" spans="1:1" x14ac:dyDescent="0.35">
      <c r="A461" s="48" t="s">
        <v>511</v>
      </c>
    </row>
    <row r="462" spans="1:1" x14ac:dyDescent="0.35">
      <c r="A462" s="48" t="s">
        <v>512</v>
      </c>
    </row>
    <row r="463" spans="1:1" x14ac:dyDescent="0.35">
      <c r="A463" s="48" t="s">
        <v>513</v>
      </c>
    </row>
    <row r="464" spans="1:1" x14ac:dyDescent="0.35">
      <c r="A464" s="48" t="s">
        <v>514</v>
      </c>
    </row>
    <row r="465" spans="1:1" x14ac:dyDescent="0.35">
      <c r="A465" s="48" t="s">
        <v>515</v>
      </c>
    </row>
    <row r="466" spans="1:1" x14ac:dyDescent="0.35">
      <c r="A466" s="48" t="s">
        <v>516</v>
      </c>
    </row>
    <row r="467" spans="1:1" x14ac:dyDescent="0.35">
      <c r="A467" s="48" t="s">
        <v>517</v>
      </c>
    </row>
    <row r="468" spans="1:1" ht="14.5" customHeight="1" x14ac:dyDescent="0.35">
      <c r="A468" s="48" t="s">
        <v>518</v>
      </c>
    </row>
    <row r="469" spans="1:1" x14ac:dyDescent="0.35">
      <c r="A469" s="48" t="s">
        <v>519</v>
      </c>
    </row>
    <row r="470" spans="1:1" x14ac:dyDescent="0.35">
      <c r="A470" s="48" t="s">
        <v>520</v>
      </c>
    </row>
    <row r="471" spans="1:1" x14ac:dyDescent="0.35">
      <c r="A471" s="48" t="s">
        <v>521</v>
      </c>
    </row>
    <row r="472" spans="1:1" x14ac:dyDescent="0.35">
      <c r="A472" s="48" t="s">
        <v>522</v>
      </c>
    </row>
    <row r="473" spans="1:1" x14ac:dyDescent="0.35">
      <c r="A473" s="48" t="s">
        <v>523</v>
      </c>
    </row>
    <row r="474" spans="1:1" x14ac:dyDescent="0.35">
      <c r="A474" s="48" t="s">
        <v>524</v>
      </c>
    </row>
    <row r="475" spans="1:1" x14ac:dyDescent="0.35">
      <c r="A475" s="48" t="s">
        <v>525</v>
      </c>
    </row>
    <row r="476" spans="1:1" x14ac:dyDescent="0.35">
      <c r="A476" s="48" t="s">
        <v>526</v>
      </c>
    </row>
    <row r="477" spans="1:1" x14ac:dyDescent="0.35">
      <c r="A477" s="48" t="s">
        <v>527</v>
      </c>
    </row>
    <row r="478" spans="1:1" ht="17.25" customHeight="1" x14ac:dyDescent="0.35">
      <c r="A478" s="47" t="s">
        <v>528</v>
      </c>
    </row>
    <row r="479" spans="1:1" x14ac:dyDescent="0.35">
      <c r="A479" s="48" t="s">
        <v>529</v>
      </c>
    </row>
    <row r="480" spans="1:1" x14ac:dyDescent="0.35">
      <c r="A480" s="48" t="s">
        <v>530</v>
      </c>
    </row>
    <row r="481" spans="1:1" x14ac:dyDescent="0.35">
      <c r="A481" s="48" t="s">
        <v>531</v>
      </c>
    </row>
    <row r="482" spans="1:1" x14ac:dyDescent="0.35">
      <c r="A482" s="48" t="s">
        <v>532</v>
      </c>
    </row>
    <row r="483" spans="1:1" x14ac:dyDescent="0.35">
      <c r="A483" s="48" t="s">
        <v>533</v>
      </c>
    </row>
    <row r="484" spans="1:1" x14ac:dyDescent="0.35">
      <c r="A484" s="48" t="s">
        <v>534</v>
      </c>
    </row>
    <row r="485" spans="1:1" x14ac:dyDescent="0.35">
      <c r="A485" s="48" t="s">
        <v>535</v>
      </c>
    </row>
    <row r="486" spans="1:1" x14ac:dyDescent="0.35">
      <c r="A486" s="48" t="s">
        <v>536</v>
      </c>
    </row>
    <row r="487" spans="1:1" x14ac:dyDescent="0.35">
      <c r="A487" s="48" t="s">
        <v>537</v>
      </c>
    </row>
    <row r="488" spans="1:1" x14ac:dyDescent="0.35">
      <c r="A488" s="48" t="s">
        <v>538</v>
      </c>
    </row>
    <row r="489" spans="1:1" x14ac:dyDescent="0.35">
      <c r="A489" s="48" t="s">
        <v>539</v>
      </c>
    </row>
    <row r="490" spans="1:1" x14ac:dyDescent="0.35">
      <c r="A490" s="48" t="s">
        <v>540</v>
      </c>
    </row>
    <row r="491" spans="1:1" x14ac:dyDescent="0.35">
      <c r="A491" s="48" t="s">
        <v>541</v>
      </c>
    </row>
    <row r="492" spans="1:1" x14ac:dyDescent="0.35">
      <c r="A492" s="48" t="s">
        <v>542</v>
      </c>
    </row>
    <row r="493" spans="1:1" x14ac:dyDescent="0.35">
      <c r="A493" s="48" t="s">
        <v>543</v>
      </c>
    </row>
    <row r="494" spans="1:1" x14ac:dyDescent="0.35">
      <c r="A494" s="48" t="s">
        <v>544</v>
      </c>
    </row>
    <row r="495" spans="1:1" x14ac:dyDescent="0.35">
      <c r="A495" s="48" t="s">
        <v>545</v>
      </c>
    </row>
    <row r="496" spans="1:1" x14ac:dyDescent="0.35">
      <c r="A496" s="48" t="s">
        <v>546</v>
      </c>
    </row>
    <row r="497" spans="1:1" x14ac:dyDescent="0.35">
      <c r="A497" s="48" t="s">
        <v>547</v>
      </c>
    </row>
    <row r="498" spans="1:1" x14ac:dyDescent="0.35">
      <c r="A498" s="48" t="s">
        <v>548</v>
      </c>
    </row>
    <row r="499" spans="1:1" x14ac:dyDescent="0.35">
      <c r="A499" s="48" t="s">
        <v>549</v>
      </c>
    </row>
    <row r="500" spans="1:1" ht="17.25" customHeight="1" x14ac:dyDescent="0.35">
      <c r="A500" s="47" t="s">
        <v>550</v>
      </c>
    </row>
    <row r="501" spans="1:1" x14ac:dyDescent="0.35">
      <c r="A501" s="48" t="s">
        <v>551</v>
      </c>
    </row>
    <row r="502" spans="1:1" x14ac:dyDescent="0.35">
      <c r="A502" s="48" t="s">
        <v>550</v>
      </c>
    </row>
    <row r="503" spans="1:1" x14ac:dyDescent="0.35">
      <c r="A503" s="48" t="s">
        <v>552</v>
      </c>
    </row>
    <row r="504" spans="1:1" x14ac:dyDescent="0.35">
      <c r="A504" s="48" t="s">
        <v>553</v>
      </c>
    </row>
    <row r="505" spans="1:1" x14ac:dyDescent="0.35">
      <c r="A505" s="48" t="s">
        <v>554</v>
      </c>
    </row>
    <row r="506" spans="1:1" x14ac:dyDescent="0.35">
      <c r="A506" s="48" t="s">
        <v>555</v>
      </c>
    </row>
    <row r="507" spans="1:1" x14ac:dyDescent="0.35">
      <c r="A507" s="48" t="s">
        <v>556</v>
      </c>
    </row>
    <row r="508" spans="1:1" x14ac:dyDescent="0.35">
      <c r="A508" s="48" t="s">
        <v>557</v>
      </c>
    </row>
    <row r="509" spans="1:1" x14ac:dyDescent="0.35">
      <c r="A509" s="48" t="s">
        <v>558</v>
      </c>
    </row>
    <row r="510" spans="1:1" x14ac:dyDescent="0.35">
      <c r="A510" s="48" t="s">
        <v>559</v>
      </c>
    </row>
    <row r="511" spans="1:1" x14ac:dyDescent="0.35">
      <c r="A511" s="48" t="s">
        <v>560</v>
      </c>
    </row>
    <row r="512" spans="1:1" x14ac:dyDescent="0.35">
      <c r="A512" s="48" t="s">
        <v>561</v>
      </c>
    </row>
    <row r="513" spans="1:1" x14ac:dyDescent="0.35">
      <c r="A513" s="48" t="s">
        <v>562</v>
      </c>
    </row>
    <row r="514" spans="1:1" x14ac:dyDescent="0.35">
      <c r="A514" s="48" t="s">
        <v>563</v>
      </c>
    </row>
    <row r="515" spans="1:1" x14ac:dyDescent="0.35">
      <c r="A515" s="48" t="s">
        <v>564</v>
      </c>
    </row>
    <row r="516" spans="1:1" ht="15.5" x14ac:dyDescent="0.35">
      <c r="A516" s="49"/>
    </row>
    <row r="517" spans="1:1" ht="17.25" customHeight="1" x14ac:dyDescent="0.35">
      <c r="A517" s="45" t="s">
        <v>565</v>
      </c>
    </row>
    <row r="518" spans="1:1" ht="17.25" customHeight="1" x14ac:dyDescent="0.35">
      <c r="A518" s="47" t="s">
        <v>566</v>
      </c>
    </row>
    <row r="519" spans="1:1" x14ac:dyDescent="0.35">
      <c r="A519" s="48" t="s">
        <v>567</v>
      </c>
    </row>
    <row r="520" spans="1:1" x14ac:dyDescent="0.35">
      <c r="A520" s="48" t="s">
        <v>568</v>
      </c>
    </row>
    <row r="521" spans="1:1" x14ac:dyDescent="0.35">
      <c r="A521" s="48" t="s">
        <v>569</v>
      </c>
    </row>
    <row r="522" spans="1:1" x14ac:dyDescent="0.35">
      <c r="A522" s="48" t="s">
        <v>570</v>
      </c>
    </row>
    <row r="523" spans="1:1" x14ac:dyDescent="0.35">
      <c r="A523" s="48" t="s">
        <v>571</v>
      </c>
    </row>
    <row r="524" spans="1:1" x14ac:dyDescent="0.35">
      <c r="A524" s="48" t="s">
        <v>572</v>
      </c>
    </row>
    <row r="525" spans="1:1" x14ac:dyDescent="0.35">
      <c r="A525" s="48" t="s">
        <v>573</v>
      </c>
    </row>
    <row r="526" spans="1:1" x14ac:dyDescent="0.35">
      <c r="A526" s="48" t="s">
        <v>574</v>
      </c>
    </row>
    <row r="527" spans="1:1" x14ac:dyDescent="0.35">
      <c r="A527" s="48" t="s">
        <v>575</v>
      </c>
    </row>
    <row r="528" spans="1:1" x14ac:dyDescent="0.35">
      <c r="A528" s="48" t="s">
        <v>576</v>
      </c>
    </row>
    <row r="529" spans="1:1" x14ac:dyDescent="0.35">
      <c r="A529" s="48" t="s">
        <v>577</v>
      </c>
    </row>
    <row r="530" spans="1:1" x14ac:dyDescent="0.35">
      <c r="A530" s="48" t="s">
        <v>578</v>
      </c>
    </row>
    <row r="531" spans="1:1" x14ac:dyDescent="0.35">
      <c r="A531" s="48" t="s">
        <v>579</v>
      </c>
    </row>
    <row r="532" spans="1:1" x14ac:dyDescent="0.35">
      <c r="A532" s="48" t="s">
        <v>580</v>
      </c>
    </row>
    <row r="533" spans="1:1" x14ac:dyDescent="0.35">
      <c r="A533" s="48" t="s">
        <v>581</v>
      </c>
    </row>
    <row r="534" spans="1:1" x14ac:dyDescent="0.35">
      <c r="A534" s="48" t="s">
        <v>582</v>
      </c>
    </row>
    <row r="535" spans="1:1" x14ac:dyDescent="0.35">
      <c r="A535" s="48" t="s">
        <v>583</v>
      </c>
    </row>
    <row r="536" spans="1:1" x14ac:dyDescent="0.35">
      <c r="A536" s="48" t="s">
        <v>584</v>
      </c>
    </row>
    <row r="537" spans="1:1" x14ac:dyDescent="0.35">
      <c r="A537" s="48" t="s">
        <v>585</v>
      </c>
    </row>
    <row r="538" spans="1:1" x14ac:dyDescent="0.35">
      <c r="A538" s="48" t="s">
        <v>586</v>
      </c>
    </row>
    <row r="539" spans="1:1" ht="15.5" x14ac:dyDescent="0.35">
      <c r="A539" s="47" t="s">
        <v>587</v>
      </c>
    </row>
    <row r="540" spans="1:1" x14ac:dyDescent="0.35">
      <c r="A540" s="48" t="s">
        <v>588</v>
      </c>
    </row>
    <row r="541" spans="1:1" x14ac:dyDescent="0.35">
      <c r="A541" s="48" t="s">
        <v>589</v>
      </c>
    </row>
    <row r="542" spans="1:1" x14ac:dyDescent="0.35">
      <c r="A542" s="48" t="s">
        <v>590</v>
      </c>
    </row>
    <row r="543" spans="1:1" x14ac:dyDescent="0.35">
      <c r="A543" s="48" t="s">
        <v>591</v>
      </c>
    </row>
    <row r="544" spans="1:1" x14ac:dyDescent="0.35">
      <c r="A544" s="48" t="s">
        <v>592</v>
      </c>
    </row>
    <row r="545" spans="1:1" x14ac:dyDescent="0.35">
      <c r="A545" s="48" t="s">
        <v>593</v>
      </c>
    </row>
    <row r="546" spans="1:1" x14ac:dyDescent="0.35">
      <c r="A546" s="48" t="s">
        <v>594</v>
      </c>
    </row>
    <row r="547" spans="1:1" x14ac:dyDescent="0.35">
      <c r="A547" s="48" t="s">
        <v>595</v>
      </c>
    </row>
    <row r="548" spans="1:1" x14ac:dyDescent="0.35">
      <c r="A548" s="48" t="s">
        <v>596</v>
      </c>
    </row>
    <row r="549" spans="1:1" x14ac:dyDescent="0.35">
      <c r="A549" s="48" t="s">
        <v>587</v>
      </c>
    </row>
    <row r="550" spans="1:1" x14ac:dyDescent="0.35">
      <c r="A550" s="48" t="s">
        <v>597</v>
      </c>
    </row>
    <row r="551" spans="1:1" x14ac:dyDescent="0.35">
      <c r="A551" s="48" t="s">
        <v>598</v>
      </c>
    </row>
    <row r="552" spans="1:1" x14ac:dyDescent="0.35">
      <c r="A552" s="48" t="s">
        <v>599</v>
      </c>
    </row>
    <row r="553" spans="1:1" x14ac:dyDescent="0.35">
      <c r="A553" s="48" t="s">
        <v>600</v>
      </c>
    </row>
    <row r="554" spans="1:1" ht="17.25" customHeight="1" x14ac:dyDescent="0.35">
      <c r="A554" s="47" t="s">
        <v>601</v>
      </c>
    </row>
    <row r="555" spans="1:1" x14ac:dyDescent="0.35">
      <c r="A555" s="48" t="s">
        <v>602</v>
      </c>
    </row>
    <row r="556" spans="1:1" x14ac:dyDescent="0.35">
      <c r="A556" s="48" t="s">
        <v>603</v>
      </c>
    </row>
    <row r="557" spans="1:1" x14ac:dyDescent="0.35">
      <c r="A557" s="48" t="s">
        <v>604</v>
      </c>
    </row>
    <row r="558" spans="1:1" x14ac:dyDescent="0.35">
      <c r="A558" s="48" t="s">
        <v>605</v>
      </c>
    </row>
    <row r="559" spans="1:1" x14ac:dyDescent="0.35">
      <c r="A559" s="48" t="s">
        <v>606</v>
      </c>
    </row>
    <row r="560" spans="1:1" x14ac:dyDescent="0.35">
      <c r="A560" s="48" t="s">
        <v>607</v>
      </c>
    </row>
    <row r="561" spans="1:1" x14ac:dyDescent="0.35">
      <c r="A561" s="48" t="s">
        <v>608</v>
      </c>
    </row>
    <row r="562" spans="1:1" x14ac:dyDescent="0.35">
      <c r="A562" s="48" t="s">
        <v>601</v>
      </c>
    </row>
    <row r="563" spans="1:1" x14ac:dyDescent="0.35">
      <c r="A563" s="48" t="s">
        <v>609</v>
      </c>
    </row>
    <row r="564" spans="1:1" x14ac:dyDescent="0.35">
      <c r="A564" s="48" t="s">
        <v>610</v>
      </c>
    </row>
    <row r="565" spans="1:1" x14ac:dyDescent="0.35">
      <c r="A565" s="48" t="s">
        <v>611</v>
      </c>
    </row>
    <row r="566" spans="1:1" x14ac:dyDescent="0.35">
      <c r="A566" s="48" t="s">
        <v>612</v>
      </c>
    </row>
    <row r="567" spans="1:1" x14ac:dyDescent="0.35">
      <c r="A567" s="48" t="s">
        <v>613</v>
      </c>
    </row>
    <row r="568" spans="1:1" ht="17.25" customHeight="1" x14ac:dyDescent="0.35">
      <c r="A568" s="47" t="s">
        <v>614</v>
      </c>
    </row>
    <row r="569" spans="1:1" ht="17.25" customHeight="1" x14ac:dyDescent="0.35">
      <c r="A569" s="48" t="s">
        <v>615</v>
      </c>
    </row>
    <row r="570" spans="1:1" x14ac:dyDescent="0.35">
      <c r="A570" s="48" t="s">
        <v>616</v>
      </c>
    </row>
    <row r="571" spans="1:1" x14ac:dyDescent="0.35">
      <c r="A571" s="48" t="s">
        <v>617</v>
      </c>
    </row>
    <row r="572" spans="1:1" x14ac:dyDescent="0.35">
      <c r="A572" s="48" t="s">
        <v>618</v>
      </c>
    </row>
    <row r="573" spans="1:1" x14ac:dyDescent="0.35">
      <c r="A573" s="48" t="s">
        <v>619</v>
      </c>
    </row>
    <row r="574" spans="1:1" x14ac:dyDescent="0.35">
      <c r="A574" s="48" t="s">
        <v>620</v>
      </c>
    </row>
    <row r="575" spans="1:1" x14ac:dyDescent="0.35">
      <c r="A575" s="48" t="s">
        <v>621</v>
      </c>
    </row>
    <row r="576" spans="1:1" ht="17.25" customHeight="1" x14ac:dyDescent="0.35">
      <c r="A576" s="47" t="s">
        <v>622</v>
      </c>
    </row>
    <row r="577" spans="1:1" x14ac:dyDescent="0.35">
      <c r="A577" s="48" t="s">
        <v>623</v>
      </c>
    </row>
    <row r="578" spans="1:1" x14ac:dyDescent="0.35">
      <c r="A578" s="48" t="s">
        <v>624</v>
      </c>
    </row>
    <row r="579" spans="1:1" x14ac:dyDescent="0.35">
      <c r="A579" s="48" t="s">
        <v>625</v>
      </c>
    </row>
    <row r="580" spans="1:1" x14ac:dyDescent="0.35">
      <c r="A580" s="48" t="s">
        <v>626</v>
      </c>
    </row>
    <row r="581" spans="1:1" x14ac:dyDescent="0.35">
      <c r="A581" s="48" t="s">
        <v>627</v>
      </c>
    </row>
    <row r="582" spans="1:1" x14ac:dyDescent="0.35">
      <c r="A582" s="48" t="s">
        <v>628</v>
      </c>
    </row>
    <row r="583" spans="1:1" x14ac:dyDescent="0.35">
      <c r="A583" s="48" t="s">
        <v>629</v>
      </c>
    </row>
    <row r="584" spans="1:1" x14ac:dyDescent="0.35">
      <c r="A584" s="48" t="s">
        <v>630</v>
      </c>
    </row>
    <row r="585" spans="1:1" x14ac:dyDescent="0.35">
      <c r="A585" s="48" t="s">
        <v>631</v>
      </c>
    </row>
    <row r="586" spans="1:1" x14ac:dyDescent="0.35">
      <c r="A586" s="48" t="s">
        <v>632</v>
      </c>
    </row>
    <row r="587" spans="1:1" x14ac:dyDescent="0.35">
      <c r="A587" s="48" t="s">
        <v>633</v>
      </c>
    </row>
    <row r="588" spans="1:1" x14ac:dyDescent="0.35">
      <c r="A588" s="48" t="s">
        <v>634</v>
      </c>
    </row>
    <row r="589" spans="1:1" ht="25" x14ac:dyDescent="0.35">
      <c r="A589" s="48" t="s">
        <v>635</v>
      </c>
    </row>
    <row r="590" spans="1:1" ht="17.25" customHeight="1" x14ac:dyDescent="0.35">
      <c r="A590" s="47" t="s">
        <v>636</v>
      </c>
    </row>
    <row r="591" spans="1:1" x14ac:dyDescent="0.35">
      <c r="A591" s="48" t="s">
        <v>637</v>
      </c>
    </row>
    <row r="592" spans="1:1" x14ac:dyDescent="0.35">
      <c r="A592" s="48" t="s">
        <v>638</v>
      </c>
    </row>
    <row r="593" spans="1:1" x14ac:dyDescent="0.35">
      <c r="A593" s="48" t="s">
        <v>639</v>
      </c>
    </row>
    <row r="594" spans="1:1" x14ac:dyDescent="0.35">
      <c r="A594" s="48" t="s">
        <v>636</v>
      </c>
    </row>
    <row r="595" spans="1:1" x14ac:dyDescent="0.35">
      <c r="A595" s="48" t="s">
        <v>640</v>
      </c>
    </row>
    <row r="596" spans="1:1" x14ac:dyDescent="0.35">
      <c r="A596" s="48" t="s">
        <v>641</v>
      </c>
    </row>
    <row r="597" spans="1:1" ht="17.25" customHeight="1" x14ac:dyDescent="0.35">
      <c r="A597" s="47" t="s">
        <v>642</v>
      </c>
    </row>
    <row r="598" spans="1:1" x14ac:dyDescent="0.35">
      <c r="A598" s="48" t="s">
        <v>642</v>
      </c>
    </row>
    <row r="599" spans="1:1" x14ac:dyDescent="0.35">
      <c r="A599" s="48" t="s">
        <v>643</v>
      </c>
    </row>
    <row r="600" spans="1:1" x14ac:dyDescent="0.35">
      <c r="A600" s="48" t="s">
        <v>644</v>
      </c>
    </row>
    <row r="601" spans="1:1" x14ac:dyDescent="0.35">
      <c r="A601" s="48" t="s">
        <v>645</v>
      </c>
    </row>
    <row r="602" spans="1:1" ht="17.25" customHeight="1" x14ac:dyDescent="0.35">
      <c r="A602" s="47" t="s">
        <v>646</v>
      </c>
    </row>
    <row r="603" spans="1:1" x14ac:dyDescent="0.35">
      <c r="A603" s="48" t="s">
        <v>647</v>
      </c>
    </row>
    <row r="604" spans="1:1" x14ac:dyDescent="0.35">
      <c r="A604" s="48" t="s">
        <v>648</v>
      </c>
    </row>
    <row r="605" spans="1:1" x14ac:dyDescent="0.35">
      <c r="A605" s="48" t="s">
        <v>649</v>
      </c>
    </row>
    <row r="606" spans="1:1" x14ac:dyDescent="0.35">
      <c r="A606" s="48" t="s">
        <v>650</v>
      </c>
    </row>
    <row r="607" spans="1:1" x14ac:dyDescent="0.35">
      <c r="A607" s="48" t="s">
        <v>651</v>
      </c>
    </row>
    <row r="608" spans="1:1" x14ac:dyDescent="0.35">
      <c r="A608" s="48" t="s">
        <v>652</v>
      </c>
    </row>
    <row r="609" spans="1:1" x14ac:dyDescent="0.35">
      <c r="A609" s="48" t="s">
        <v>653</v>
      </c>
    </row>
    <row r="610" spans="1:1" x14ac:dyDescent="0.35">
      <c r="A610" s="48" t="s">
        <v>654</v>
      </c>
    </row>
    <row r="611" spans="1:1" x14ac:dyDescent="0.35">
      <c r="A611" s="48" t="s">
        <v>655</v>
      </c>
    </row>
    <row r="612" spans="1:1" x14ac:dyDescent="0.35">
      <c r="A612" s="48" t="s">
        <v>656</v>
      </c>
    </row>
    <row r="613" spans="1:1" x14ac:dyDescent="0.35">
      <c r="A613" s="48" t="s">
        <v>657</v>
      </c>
    </row>
    <row r="614" spans="1:1" x14ac:dyDescent="0.35">
      <c r="A614" s="48" t="s">
        <v>658</v>
      </c>
    </row>
    <row r="615" spans="1:1" x14ac:dyDescent="0.35">
      <c r="A615" s="48" t="s">
        <v>659</v>
      </c>
    </row>
    <row r="616" spans="1:1" x14ac:dyDescent="0.35">
      <c r="A616" s="48" t="s">
        <v>660</v>
      </c>
    </row>
    <row r="617" spans="1:1" x14ac:dyDescent="0.35">
      <c r="A617" s="48" t="s">
        <v>661</v>
      </c>
    </row>
    <row r="618" spans="1:1" x14ac:dyDescent="0.35">
      <c r="A618" s="48" t="s">
        <v>662</v>
      </c>
    </row>
    <row r="619" spans="1:1" x14ac:dyDescent="0.35">
      <c r="A619" s="48" t="s">
        <v>663</v>
      </c>
    </row>
    <row r="620" spans="1:1" x14ac:dyDescent="0.35">
      <c r="A620" s="48" t="s">
        <v>664</v>
      </c>
    </row>
    <row r="621" spans="1:1" x14ac:dyDescent="0.35">
      <c r="A621" s="48" t="s">
        <v>665</v>
      </c>
    </row>
    <row r="622" spans="1:1" ht="17.25" customHeight="1" x14ac:dyDescent="0.35">
      <c r="A622" s="47" t="s">
        <v>666</v>
      </c>
    </row>
    <row r="623" spans="1:1" x14ac:dyDescent="0.35">
      <c r="A623" s="48" t="s">
        <v>667</v>
      </c>
    </row>
    <row r="624" spans="1:1" x14ac:dyDescent="0.35">
      <c r="A624" s="48" t="s">
        <v>668</v>
      </c>
    </row>
    <row r="625" spans="1:1" x14ac:dyDescent="0.35">
      <c r="A625" s="48" t="s">
        <v>669</v>
      </c>
    </row>
    <row r="626" spans="1:1" x14ac:dyDescent="0.35">
      <c r="A626" s="48" t="s">
        <v>670</v>
      </c>
    </row>
    <row r="627" spans="1:1" x14ac:dyDescent="0.35">
      <c r="A627" s="48" t="s">
        <v>671</v>
      </c>
    </row>
    <row r="628" spans="1:1" x14ac:dyDescent="0.35">
      <c r="A628" s="48" t="s">
        <v>672</v>
      </c>
    </row>
    <row r="629" spans="1:1" x14ac:dyDescent="0.35">
      <c r="A629" s="48" t="s">
        <v>673</v>
      </c>
    </row>
    <row r="630" spans="1:1" x14ac:dyDescent="0.35">
      <c r="A630" s="48" t="s">
        <v>674</v>
      </c>
    </row>
    <row r="631" spans="1:1" x14ac:dyDescent="0.35">
      <c r="A631" s="48" t="s">
        <v>675</v>
      </c>
    </row>
    <row r="632" spans="1:1" x14ac:dyDescent="0.35">
      <c r="A632" s="48" t="s">
        <v>676</v>
      </c>
    </row>
    <row r="633" spans="1:1" x14ac:dyDescent="0.35">
      <c r="A633" s="48" t="s">
        <v>677</v>
      </c>
    </row>
    <row r="634" spans="1:1" x14ac:dyDescent="0.35">
      <c r="A634" s="48" t="s">
        <v>678</v>
      </c>
    </row>
    <row r="635" spans="1:1" x14ac:dyDescent="0.35">
      <c r="A635" s="48" t="s">
        <v>679</v>
      </c>
    </row>
    <row r="636" spans="1:1" x14ac:dyDescent="0.35">
      <c r="A636" s="48" t="s">
        <v>680</v>
      </c>
    </row>
    <row r="637" spans="1:1" x14ac:dyDescent="0.35">
      <c r="A637" s="48" t="s">
        <v>681</v>
      </c>
    </row>
    <row r="638" spans="1:1" x14ac:dyDescent="0.35">
      <c r="A638" s="48" t="s">
        <v>682</v>
      </c>
    </row>
    <row r="639" spans="1:1" x14ac:dyDescent="0.35">
      <c r="A639" s="48" t="s">
        <v>683</v>
      </c>
    </row>
    <row r="640" spans="1:1" x14ac:dyDescent="0.35">
      <c r="A640" s="48" t="s">
        <v>684</v>
      </c>
    </row>
    <row r="641" spans="1:1" x14ac:dyDescent="0.35">
      <c r="A641" s="48" t="s">
        <v>685</v>
      </c>
    </row>
    <row r="642" spans="1:1" x14ac:dyDescent="0.35">
      <c r="A642" s="48"/>
    </row>
    <row r="643" spans="1:1" x14ac:dyDescent="0.35">
      <c r="A643" s="48"/>
    </row>
    <row r="644" spans="1:1" x14ac:dyDescent="0.35">
      <c r="A644" s="48"/>
    </row>
    <row r="645" spans="1:1" x14ac:dyDescent="0.35">
      <c r="A645" s="48"/>
    </row>
    <row r="646" spans="1:1" x14ac:dyDescent="0.35">
      <c r="A646" s="48"/>
    </row>
    <row r="647" spans="1:1" x14ac:dyDescent="0.35">
      <c r="A647" s="48"/>
    </row>
    <row r="648" spans="1:1" x14ac:dyDescent="0.35">
      <c r="A648" s="48"/>
    </row>
    <row r="649" spans="1:1" x14ac:dyDescent="0.35">
      <c r="A649" s="48"/>
    </row>
    <row r="650" spans="1:1" x14ac:dyDescent="0.35">
      <c r="A650" s="48"/>
    </row>
    <row r="651" spans="1:1" x14ac:dyDescent="0.35">
      <c r="A651" s="48"/>
    </row>
    <row r="652" spans="1:1" x14ac:dyDescent="0.35">
      <c r="A652" s="4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249977111117893"/>
  </sheetPr>
  <dimension ref="A1:M24"/>
  <sheetViews>
    <sheetView showRuler="0" topLeftCell="A9" zoomScaleNormal="100" workbookViewId="0">
      <selection activeCell="A22" sqref="A22:H22"/>
    </sheetView>
  </sheetViews>
  <sheetFormatPr defaultRowHeight="14.5" x14ac:dyDescent="0.35"/>
  <cols>
    <col min="1" max="1" width="6.7265625" customWidth="1"/>
    <col min="2" max="13" width="10.7265625" customWidth="1"/>
    <col min="14" max="14" width="7.1796875" customWidth="1"/>
    <col min="16" max="16" width="11.81640625" bestFit="1" customWidth="1"/>
    <col min="17" max="17" width="15.54296875" customWidth="1"/>
  </cols>
  <sheetData>
    <row r="1" spans="1:13" ht="15" customHeight="1" x14ac:dyDescent="0.45">
      <c r="A1" s="191" t="s">
        <v>686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</row>
    <row r="2" spans="1:13" ht="50.5" customHeight="1" x14ac:dyDescent="0.35">
      <c r="A2" s="192" t="s">
        <v>687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</row>
    <row r="3" spans="1:13" ht="33.75" customHeight="1" x14ac:dyDescent="0.35">
      <c r="A3" s="188" t="s">
        <v>688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</row>
    <row r="4" spans="1:13" ht="48.75" customHeight="1" x14ac:dyDescent="0.35">
      <c r="A4" s="188" t="s">
        <v>689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</row>
    <row r="5" spans="1:13" ht="21" customHeight="1" x14ac:dyDescent="0.35">
      <c r="A5" s="188" t="s">
        <v>690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</row>
    <row r="6" spans="1:13" ht="62.25" customHeight="1" x14ac:dyDescent="0.35">
      <c r="A6" s="188" t="s">
        <v>691</v>
      </c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</row>
    <row r="7" spans="1:13" ht="62.25" customHeight="1" x14ac:dyDescent="0.35">
      <c r="A7" s="193" t="s">
        <v>692</v>
      </c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5"/>
    </row>
    <row r="8" spans="1:13" ht="30.75" customHeight="1" x14ac:dyDescent="0.35">
      <c r="A8" s="196"/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</row>
    <row r="9" spans="1:13" ht="15" customHeight="1" x14ac:dyDescent="0.35">
      <c r="A9" s="188" t="s">
        <v>693</v>
      </c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</row>
    <row r="10" spans="1:13" ht="29.5" customHeight="1" x14ac:dyDescent="0.35">
      <c r="A10" s="188" t="str">
        <f ca="1">IF(COUNTA(OFFSET(#REF!,0,0,ROW(#REF!)-ROW(#REF!),13))&gt;0,Ciselniky!A24,Ciselniky!A23)</f>
        <v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požiadal som o inú pomoc výlučne v žiadostiach identifikovaných v časti A.3 Zoznam žiadostí o pomoc z iných zdrojov a budem vykonávateľa bezodkladne informovať o výsledku spracovania týchto žiadostí príslušnými poskytovateľmi a prípadnom poskytnutí pomoci</v>
      </c>
      <c r="B10" s="188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</row>
    <row r="11" spans="1:13" ht="17.149999999999999" customHeight="1" x14ac:dyDescent="0.35">
      <c r="A11" s="188" t="s">
        <v>694</v>
      </c>
      <c r="B11" s="188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</row>
    <row r="12" spans="1:13" ht="15" customHeight="1" x14ac:dyDescent="0.35">
      <c r="A12" s="188" t="s">
        <v>695</v>
      </c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</row>
    <row r="13" spans="1:13" ht="48" customHeight="1" x14ac:dyDescent="0.35">
      <c r="A13" s="188" t="s">
        <v>696</v>
      </c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</row>
    <row r="14" spans="1:13" ht="34.5" customHeight="1" x14ac:dyDescent="0.35">
      <c r="A14" s="188" t="s">
        <v>697</v>
      </c>
      <c r="B14" s="188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8"/>
    </row>
    <row r="15" spans="1:13" ht="15" customHeight="1" x14ac:dyDescent="0.35">
      <c r="A15" s="188" t="s">
        <v>698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</row>
    <row r="16" spans="1:13" x14ac:dyDescent="0.35">
      <c r="A16" s="188" t="s">
        <v>699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</row>
    <row r="17" spans="1:13" ht="30.75" customHeight="1" x14ac:dyDescent="0.35">
      <c r="A17" s="188" t="s">
        <v>700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</row>
    <row r="18" spans="1:13" x14ac:dyDescent="0.35">
      <c r="A18" s="188" t="s">
        <v>701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</row>
    <row r="19" spans="1:13" x14ac:dyDescent="0.35">
      <c r="A19" s="188" t="s">
        <v>702</v>
      </c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</row>
    <row r="20" spans="1:13" x14ac:dyDescent="0.35">
      <c r="A20" s="188" t="s">
        <v>703</v>
      </c>
      <c r="B20" s="188"/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</row>
    <row r="21" spans="1:13" x14ac:dyDescent="0.35">
      <c r="A21" s="189" t="s">
        <v>704</v>
      </c>
      <c r="B21" s="189"/>
      <c r="C21" s="189"/>
      <c r="D21" s="189"/>
      <c r="E21" s="189"/>
      <c r="F21" s="189"/>
      <c r="G21" s="189"/>
      <c r="H21" s="189"/>
      <c r="I21" s="190" t="s">
        <v>705</v>
      </c>
      <c r="J21" s="190"/>
      <c r="K21" s="190"/>
      <c r="L21" s="190"/>
      <c r="M21" s="190"/>
    </row>
    <row r="22" spans="1:13" x14ac:dyDescent="0.35">
      <c r="A22" s="186"/>
      <c r="B22" s="186"/>
      <c r="C22" s="186"/>
      <c r="D22" s="186"/>
      <c r="E22" s="186"/>
      <c r="F22" s="186"/>
      <c r="G22" s="186"/>
      <c r="H22" s="186"/>
      <c r="I22" s="187"/>
      <c r="J22" s="187"/>
      <c r="K22" s="187"/>
      <c r="L22" s="187"/>
      <c r="M22" s="187"/>
    </row>
    <row r="23" spans="1:13" x14ac:dyDescent="0.35">
      <c r="A23" s="186"/>
      <c r="B23" s="186"/>
      <c r="C23" s="186"/>
      <c r="D23" s="186"/>
      <c r="E23" s="186"/>
      <c r="F23" s="186"/>
      <c r="G23" s="186"/>
      <c r="H23" s="186"/>
      <c r="I23" s="187"/>
      <c r="J23" s="187"/>
      <c r="K23" s="187"/>
      <c r="L23" s="187"/>
      <c r="M23" s="187"/>
    </row>
    <row r="24" spans="1:13" x14ac:dyDescent="0.35">
      <c r="A24" s="186"/>
      <c r="B24" s="186"/>
      <c r="C24" s="186"/>
      <c r="D24" s="186"/>
      <c r="E24" s="186"/>
      <c r="F24" s="186"/>
      <c r="G24" s="186"/>
      <c r="H24" s="186"/>
      <c r="I24" s="187"/>
      <c r="J24" s="187"/>
      <c r="K24" s="187"/>
      <c r="L24" s="187"/>
      <c r="M24" s="187"/>
    </row>
  </sheetData>
  <mergeCells count="28">
    <mergeCell ref="A13:M13"/>
    <mergeCell ref="A1:M1"/>
    <mergeCell ref="A2:M2"/>
    <mergeCell ref="A3:M3"/>
    <mergeCell ref="A4:M4"/>
    <mergeCell ref="A5:M5"/>
    <mergeCell ref="A6:M6"/>
    <mergeCell ref="A7:M7"/>
    <mergeCell ref="A8:M8"/>
    <mergeCell ref="A9:M9"/>
    <mergeCell ref="A10:M10"/>
    <mergeCell ref="A11:M11"/>
    <mergeCell ref="A12:M12"/>
    <mergeCell ref="A14:M14"/>
    <mergeCell ref="A15:M15"/>
    <mergeCell ref="A16:M16"/>
    <mergeCell ref="A17:M17"/>
    <mergeCell ref="A18:M18"/>
    <mergeCell ref="A23:H23"/>
    <mergeCell ref="I23:M23"/>
    <mergeCell ref="A24:H24"/>
    <mergeCell ref="I24:M24"/>
    <mergeCell ref="A19:M19"/>
    <mergeCell ref="A20:M20"/>
    <mergeCell ref="A21:H21"/>
    <mergeCell ref="I21:M21"/>
    <mergeCell ref="A22:H22"/>
    <mergeCell ref="I22:M22"/>
  </mergeCells>
  <pageMargins left="0.7" right="0.7" top="0.83708333333333329" bottom="0.75" header="0.3" footer="0.3"/>
  <pageSetup paperSize="9" scale="97" orientation="landscape" r:id="rId1"/>
  <headerFooter>
    <oddHeader>&amp;C&amp;G</oddHead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-0.249977111117893"/>
  </sheetPr>
  <dimension ref="A1:M23"/>
  <sheetViews>
    <sheetView showRuler="0" zoomScaleNormal="100" workbookViewId="0">
      <selection activeCell="A3" sqref="A3:M3"/>
    </sheetView>
  </sheetViews>
  <sheetFormatPr defaultRowHeight="14.5" x14ac:dyDescent="0.35"/>
  <cols>
    <col min="1" max="1" width="6.7265625" customWidth="1"/>
    <col min="2" max="13" width="10.7265625" customWidth="1"/>
    <col min="14" max="14" width="7.1796875" customWidth="1"/>
    <col min="16" max="16" width="11.81640625" bestFit="1" customWidth="1"/>
    <col min="17" max="17" width="15.54296875" customWidth="1"/>
  </cols>
  <sheetData>
    <row r="1" spans="1:13" ht="15" customHeight="1" x14ac:dyDescent="0.45">
      <c r="A1" s="191" t="s">
        <v>706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</row>
    <row r="2" spans="1:13" ht="50.5" customHeight="1" x14ac:dyDescent="0.35">
      <c r="A2" s="192" t="s">
        <v>707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</row>
    <row r="3" spans="1:13" ht="17.149999999999999" customHeight="1" x14ac:dyDescent="0.35">
      <c r="A3" s="197" t="s">
        <v>708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</row>
    <row r="4" spans="1:13" ht="30" customHeight="1" x14ac:dyDescent="0.35">
      <c r="A4" s="197" t="s">
        <v>689</v>
      </c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</row>
    <row r="5" spans="1:13" ht="75.650000000000006" customHeight="1" x14ac:dyDescent="0.35">
      <c r="A5" s="197" t="s">
        <v>690</v>
      </c>
      <c r="B5" s="197"/>
      <c r="C5" s="197"/>
      <c r="D5" s="197"/>
      <c r="E5" s="197"/>
      <c r="F5" s="197"/>
      <c r="G5" s="197"/>
      <c r="H5" s="197"/>
      <c r="I5" s="197"/>
      <c r="J5" s="197"/>
      <c r="K5" s="197"/>
      <c r="L5" s="197"/>
      <c r="M5" s="197"/>
    </row>
    <row r="6" spans="1:13" ht="62.25" customHeight="1" x14ac:dyDescent="0.35">
      <c r="A6" s="197" t="s">
        <v>709</v>
      </c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</row>
    <row r="7" spans="1:13" ht="30.75" customHeight="1" x14ac:dyDescent="0.35">
      <c r="A7" s="198" t="s">
        <v>710</v>
      </c>
      <c r="B7" s="198"/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8"/>
    </row>
    <row r="8" spans="1:13" ht="15" customHeight="1" x14ac:dyDescent="0.35">
      <c r="A8" s="197" t="s">
        <v>693</v>
      </c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7"/>
    </row>
    <row r="9" spans="1:13" ht="29.5" customHeight="1" x14ac:dyDescent="0.35">
      <c r="A9" s="197" t="str">
        <f ca="1">IF(COUNTA(OFFSET(#REF!,0,0,ROW(#REF!)-ROW(#REF!),13))&gt;0,Ciselniky!A24,Ciselniky!A23)</f>
        <v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požiadal som o inú pomoc výlučne v žiadostiach identifikovaných v časti A.3 Zoznam žiadostí o pomoc z iných zdrojov a budem vykonávateľa bezodkladne informovať o výsledku spracovania týchto žiadostí príslušnými poskytovateľmi a prípadnom poskytnutí pomoci</v>
      </c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</row>
    <row r="10" spans="1:13" ht="17.149999999999999" customHeight="1" x14ac:dyDescent="0.35">
      <c r="A10" s="197" t="s">
        <v>694</v>
      </c>
      <c r="B10" s="197"/>
      <c r="C10" s="197"/>
      <c r="D10" s="197"/>
      <c r="E10" s="197"/>
      <c r="F10" s="197"/>
      <c r="G10" s="197"/>
      <c r="H10" s="197"/>
      <c r="I10" s="197"/>
      <c r="J10" s="197"/>
      <c r="K10" s="197"/>
      <c r="L10" s="197"/>
      <c r="M10" s="197"/>
    </row>
    <row r="11" spans="1:13" ht="15" customHeight="1" x14ac:dyDescent="0.35">
      <c r="A11" s="197" t="s">
        <v>695</v>
      </c>
      <c r="B11" s="197"/>
      <c r="C11" s="197"/>
      <c r="D11" s="197"/>
      <c r="E11" s="197"/>
      <c r="F11" s="197"/>
      <c r="G11" s="197"/>
      <c r="H11" s="197"/>
      <c r="I11" s="197"/>
      <c r="J11" s="197"/>
      <c r="K11" s="197"/>
      <c r="L11" s="197"/>
      <c r="M11" s="197"/>
    </row>
    <row r="12" spans="1:13" ht="48" customHeight="1" x14ac:dyDescent="0.35">
      <c r="A12" s="197" t="s">
        <v>696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7"/>
      <c r="L12" s="197"/>
      <c r="M12" s="197"/>
    </row>
    <row r="13" spans="1:13" ht="34.5" customHeight="1" x14ac:dyDescent="0.35">
      <c r="A13" s="197" t="s">
        <v>697</v>
      </c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7"/>
      <c r="M13" s="197"/>
    </row>
    <row r="14" spans="1:13" ht="15" customHeight="1" x14ac:dyDescent="0.35">
      <c r="A14" s="197" t="s">
        <v>698</v>
      </c>
      <c r="B14" s="197"/>
      <c r="C14" s="197"/>
      <c r="D14" s="197"/>
      <c r="E14" s="197"/>
      <c r="F14" s="197"/>
      <c r="G14" s="197"/>
      <c r="H14" s="197"/>
      <c r="I14" s="197"/>
      <c r="J14" s="197"/>
      <c r="K14" s="197"/>
      <c r="L14" s="197"/>
      <c r="M14" s="197"/>
    </row>
    <row r="15" spans="1:13" x14ac:dyDescent="0.35">
      <c r="A15" s="197" t="s">
        <v>699</v>
      </c>
      <c r="B15" s="197"/>
      <c r="C15" s="197"/>
      <c r="D15" s="197"/>
      <c r="E15" s="197"/>
      <c r="F15" s="197"/>
      <c r="G15" s="197"/>
      <c r="H15" s="197"/>
      <c r="I15" s="197"/>
      <c r="J15" s="197"/>
      <c r="K15" s="197"/>
      <c r="L15" s="197"/>
      <c r="M15" s="197"/>
    </row>
    <row r="16" spans="1:13" x14ac:dyDescent="0.35">
      <c r="A16" s="197" t="s">
        <v>700</v>
      </c>
      <c r="B16" s="197"/>
      <c r="C16" s="197"/>
      <c r="D16" s="197"/>
      <c r="E16" s="197"/>
      <c r="F16" s="197"/>
      <c r="G16" s="197"/>
      <c r="H16" s="197"/>
      <c r="I16" s="197"/>
      <c r="J16" s="197"/>
      <c r="K16" s="197"/>
      <c r="L16" s="197"/>
      <c r="M16" s="197"/>
    </row>
    <row r="17" spans="1:13" x14ac:dyDescent="0.35">
      <c r="A17" s="197" t="s">
        <v>701</v>
      </c>
      <c r="B17" s="197"/>
      <c r="C17" s="197"/>
      <c r="D17" s="197"/>
      <c r="E17" s="197"/>
      <c r="F17" s="197"/>
      <c r="G17" s="197"/>
      <c r="H17" s="197"/>
      <c r="I17" s="197"/>
      <c r="J17" s="197"/>
      <c r="K17" s="197"/>
      <c r="L17" s="197"/>
      <c r="M17" s="197"/>
    </row>
    <row r="18" spans="1:13" x14ac:dyDescent="0.35">
      <c r="A18" s="197" t="s">
        <v>702</v>
      </c>
      <c r="B18" s="197"/>
      <c r="C18" s="197"/>
      <c r="D18" s="197"/>
      <c r="E18" s="197"/>
      <c r="F18" s="197"/>
      <c r="G18" s="197"/>
      <c r="H18" s="197"/>
      <c r="I18" s="197"/>
      <c r="J18" s="197"/>
      <c r="K18" s="197"/>
      <c r="L18" s="197"/>
      <c r="M18" s="197"/>
    </row>
    <row r="19" spans="1:13" x14ac:dyDescent="0.35">
      <c r="A19" s="197" t="s">
        <v>703</v>
      </c>
      <c r="B19" s="197"/>
      <c r="C19" s="197"/>
      <c r="D19" s="197"/>
      <c r="E19" s="197"/>
      <c r="F19" s="197"/>
      <c r="G19" s="197"/>
      <c r="H19" s="197"/>
      <c r="I19" s="197"/>
      <c r="J19" s="197"/>
      <c r="K19" s="197"/>
      <c r="L19" s="197"/>
      <c r="M19" s="197"/>
    </row>
    <row r="20" spans="1:13" x14ac:dyDescent="0.35">
      <c r="A20" s="189" t="s">
        <v>704</v>
      </c>
      <c r="B20" s="189"/>
      <c r="C20" s="189"/>
      <c r="D20" s="189"/>
      <c r="E20" s="189"/>
      <c r="F20" s="189"/>
      <c r="G20" s="189"/>
      <c r="H20" s="189"/>
      <c r="I20" s="190" t="s">
        <v>705</v>
      </c>
      <c r="J20" s="190"/>
      <c r="K20" s="190"/>
      <c r="L20" s="190"/>
      <c r="M20" s="190"/>
    </row>
    <row r="21" spans="1:13" x14ac:dyDescent="0.35">
      <c r="A21" s="186"/>
      <c r="B21" s="186"/>
      <c r="C21" s="186"/>
      <c r="D21" s="186"/>
      <c r="E21" s="186"/>
      <c r="F21" s="186"/>
      <c r="G21" s="186"/>
      <c r="H21" s="186"/>
      <c r="I21" s="187"/>
      <c r="J21" s="187"/>
      <c r="K21" s="187"/>
      <c r="L21" s="187"/>
      <c r="M21" s="187"/>
    </row>
    <row r="22" spans="1:13" x14ac:dyDescent="0.35">
      <c r="A22" s="186"/>
      <c r="B22" s="186"/>
      <c r="C22" s="186"/>
      <c r="D22" s="186"/>
      <c r="E22" s="186"/>
      <c r="F22" s="186"/>
      <c r="G22" s="186"/>
      <c r="H22" s="186"/>
      <c r="I22" s="187"/>
      <c r="J22" s="187"/>
      <c r="K22" s="187"/>
      <c r="L22" s="187"/>
      <c r="M22" s="187"/>
    </row>
    <row r="23" spans="1:13" x14ac:dyDescent="0.35">
      <c r="A23" s="186"/>
      <c r="B23" s="186"/>
      <c r="C23" s="186"/>
      <c r="D23" s="186"/>
      <c r="E23" s="186"/>
      <c r="F23" s="186"/>
      <c r="G23" s="186"/>
      <c r="H23" s="186"/>
      <c r="I23" s="187"/>
      <c r="J23" s="187"/>
      <c r="K23" s="187"/>
      <c r="L23" s="187"/>
      <c r="M23" s="187"/>
    </row>
  </sheetData>
  <mergeCells count="27">
    <mergeCell ref="A12:M12"/>
    <mergeCell ref="A1:M1"/>
    <mergeCell ref="A2:M2"/>
    <mergeCell ref="A3:M3"/>
    <mergeCell ref="A4:M4"/>
    <mergeCell ref="A5:M5"/>
    <mergeCell ref="A6:M6"/>
    <mergeCell ref="A7:M7"/>
    <mergeCell ref="A8:M8"/>
    <mergeCell ref="A9:M9"/>
    <mergeCell ref="A10:M10"/>
    <mergeCell ref="A11:M11"/>
    <mergeCell ref="A13:M13"/>
    <mergeCell ref="A14:M14"/>
    <mergeCell ref="A15:M15"/>
    <mergeCell ref="A16:M16"/>
    <mergeCell ref="A17:M17"/>
    <mergeCell ref="A22:H22"/>
    <mergeCell ref="I22:M22"/>
    <mergeCell ref="A23:H23"/>
    <mergeCell ref="I23:M23"/>
    <mergeCell ref="A18:M18"/>
    <mergeCell ref="A19:M19"/>
    <mergeCell ref="A20:H20"/>
    <mergeCell ref="I20:M20"/>
    <mergeCell ref="A21:H21"/>
    <mergeCell ref="I21:M21"/>
  </mergeCells>
  <pageMargins left="0.7" right="0.7" top="0.83708333333333329" bottom="0.75" header="0.3" footer="0.3"/>
  <pageSetup paperSize="9" scale="97" orientation="landscape" r:id="rId1"/>
  <headerFooter>
    <oddHeader>&amp;C&amp;G</oddHead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árok4"/>
  <dimension ref="A1:N79"/>
  <sheetViews>
    <sheetView workbookViewId="0">
      <selection activeCell="I55" sqref="I55"/>
    </sheetView>
  </sheetViews>
  <sheetFormatPr defaultRowHeight="14.5" x14ac:dyDescent="0.35"/>
  <cols>
    <col min="1" max="1" width="35.26953125" customWidth="1"/>
    <col min="2" max="2" width="45.54296875" customWidth="1"/>
    <col min="3" max="6" width="29.81640625" customWidth="1"/>
    <col min="7" max="7" width="27.54296875" customWidth="1"/>
    <col min="8" max="8" width="37.81640625" customWidth="1"/>
    <col min="9" max="9" width="49.453125" customWidth="1"/>
    <col min="10" max="18" width="37.81640625" customWidth="1"/>
  </cols>
  <sheetData>
    <row r="1" spans="1:14" x14ac:dyDescent="0.35">
      <c r="L1" t="s">
        <v>711</v>
      </c>
      <c r="M1" t="s">
        <v>712</v>
      </c>
      <c r="N1" s="23" t="str">
        <f>VLOOKUP('Údaje o projekte'!G12,Ciselniky!L1:M4,2,FALSE)</f>
        <v>nepodnik</v>
      </c>
    </row>
    <row r="2" spans="1:14" x14ac:dyDescent="0.35">
      <c r="D2" t="s">
        <v>713</v>
      </c>
      <c r="L2" t="s">
        <v>714</v>
      </c>
      <c r="M2" t="s">
        <v>715</v>
      </c>
    </row>
    <row r="3" spans="1:14" x14ac:dyDescent="0.35">
      <c r="A3" t="s">
        <v>716</v>
      </c>
      <c r="B3" t="s">
        <v>717</v>
      </c>
      <c r="C3" t="s">
        <v>718</v>
      </c>
      <c r="D3" t="s">
        <v>719</v>
      </c>
      <c r="E3">
        <v>100</v>
      </c>
      <c r="H3" t="s">
        <v>711</v>
      </c>
      <c r="I3" t="s">
        <v>714</v>
      </c>
      <c r="J3" t="s">
        <v>720</v>
      </c>
      <c r="K3" t="s">
        <v>721</v>
      </c>
      <c r="L3" t="s">
        <v>720</v>
      </c>
      <c r="M3" t="s">
        <v>722</v>
      </c>
    </row>
    <row r="4" spans="1:14" x14ac:dyDescent="0.35">
      <c r="A4" s="1" t="s">
        <v>723</v>
      </c>
      <c r="B4" t="s">
        <v>724</v>
      </c>
      <c r="C4" t="s">
        <v>725</v>
      </c>
      <c r="D4" t="s">
        <v>726</v>
      </c>
      <c r="H4" t="s">
        <v>727</v>
      </c>
      <c r="I4" t="s">
        <v>727</v>
      </c>
      <c r="J4" t="s">
        <v>727</v>
      </c>
      <c r="K4" t="s">
        <v>719</v>
      </c>
      <c r="L4" t="s">
        <v>721</v>
      </c>
      <c r="M4" t="s">
        <v>721</v>
      </c>
    </row>
    <row r="5" spans="1:14" x14ac:dyDescent="0.35">
      <c r="A5" s="1" t="s">
        <v>728</v>
      </c>
      <c r="B5" t="s">
        <v>729</v>
      </c>
      <c r="C5" t="s">
        <v>730</v>
      </c>
      <c r="D5" t="s">
        <v>727</v>
      </c>
      <c r="E5">
        <v>100</v>
      </c>
      <c r="G5" t="s">
        <v>731</v>
      </c>
      <c r="H5" t="s">
        <v>726</v>
      </c>
      <c r="I5" t="s">
        <v>726</v>
      </c>
      <c r="J5" t="s">
        <v>726</v>
      </c>
    </row>
    <row r="6" spans="1:14" x14ac:dyDescent="0.35">
      <c r="A6" s="1" t="s">
        <v>732</v>
      </c>
      <c r="B6" t="s">
        <v>733</v>
      </c>
      <c r="G6" t="s">
        <v>734</v>
      </c>
    </row>
    <row r="7" spans="1:14" x14ac:dyDescent="0.35">
      <c r="A7" s="1"/>
    </row>
    <row r="8" spans="1:14" x14ac:dyDescent="0.35">
      <c r="A8" s="1"/>
    </row>
    <row r="9" spans="1:14" x14ac:dyDescent="0.35">
      <c r="A9" s="1"/>
      <c r="E9" t="s">
        <v>719</v>
      </c>
      <c r="F9" t="s">
        <v>726</v>
      </c>
      <c r="G9" t="s">
        <v>727</v>
      </c>
      <c r="H9" t="s">
        <v>719</v>
      </c>
    </row>
    <row r="10" spans="1:14" x14ac:dyDescent="0.35">
      <c r="A10" s="1" t="s">
        <v>735</v>
      </c>
      <c r="E10" t="s">
        <v>736</v>
      </c>
      <c r="F10" t="s">
        <v>737</v>
      </c>
      <c r="G10" t="s">
        <v>737</v>
      </c>
      <c r="H10" t="s">
        <v>726</v>
      </c>
    </row>
    <row r="11" spans="1:14" x14ac:dyDescent="0.35">
      <c r="A11" t="s">
        <v>737</v>
      </c>
      <c r="F11" t="s">
        <v>738</v>
      </c>
      <c r="G11" t="s">
        <v>738</v>
      </c>
      <c r="H11" t="s">
        <v>727</v>
      </c>
    </row>
    <row r="12" spans="1:14" x14ac:dyDescent="0.35">
      <c r="A12" t="s">
        <v>738</v>
      </c>
      <c r="B12" t="s">
        <v>738</v>
      </c>
      <c r="C12" t="s">
        <v>737</v>
      </c>
    </row>
    <row r="13" spans="1:14" x14ac:dyDescent="0.35">
      <c r="A13" s="1"/>
      <c r="C13" t="s">
        <v>739</v>
      </c>
    </row>
    <row r="14" spans="1:14" x14ac:dyDescent="0.35">
      <c r="A14" s="1" t="s">
        <v>740</v>
      </c>
      <c r="B14" t="s">
        <v>726</v>
      </c>
      <c r="C14" t="s">
        <v>726</v>
      </c>
    </row>
    <row r="15" spans="1:14" x14ac:dyDescent="0.35">
      <c r="A15" t="s">
        <v>711</v>
      </c>
      <c r="B15">
        <v>0.7</v>
      </c>
      <c r="C15">
        <v>0.8</v>
      </c>
    </row>
    <row r="16" spans="1:14" x14ac:dyDescent="0.35">
      <c r="A16" t="s">
        <v>714</v>
      </c>
      <c r="B16">
        <v>0.6</v>
      </c>
      <c r="C16">
        <v>0.75</v>
      </c>
    </row>
    <row r="17" spans="1:3" x14ac:dyDescent="0.35">
      <c r="A17" t="s">
        <v>720</v>
      </c>
      <c r="B17">
        <v>0.5</v>
      </c>
      <c r="C17">
        <v>0.65</v>
      </c>
    </row>
    <row r="18" spans="1:3" x14ac:dyDescent="0.35">
      <c r="A18" t="s">
        <v>721</v>
      </c>
    </row>
    <row r="22" spans="1:3" x14ac:dyDescent="0.35">
      <c r="A22" s="1" t="s">
        <v>741</v>
      </c>
    </row>
    <row r="23" spans="1:3" x14ac:dyDescent="0.35">
      <c r="A23" t="s">
        <v>742</v>
      </c>
    </row>
    <row r="24" spans="1:3" x14ac:dyDescent="0.35">
      <c r="A24" t="s">
        <v>743</v>
      </c>
    </row>
    <row r="26" spans="1:3" x14ac:dyDescent="0.35">
      <c r="A26" s="1"/>
    </row>
    <row r="43" spans="1:12" x14ac:dyDescent="0.35">
      <c r="A43" s="1"/>
    </row>
    <row r="46" spans="1:12" x14ac:dyDescent="0.35">
      <c r="D46" t="s">
        <v>744</v>
      </c>
      <c r="E46" t="s">
        <v>745</v>
      </c>
      <c r="F46" t="s">
        <v>746</v>
      </c>
      <c r="G46" t="s">
        <v>747</v>
      </c>
      <c r="H46" s="4" t="s">
        <v>744</v>
      </c>
      <c r="I46" s="21" t="s">
        <v>748</v>
      </c>
      <c r="J46" s="21" t="s">
        <v>57</v>
      </c>
      <c r="K46" s="21" t="s">
        <v>58</v>
      </c>
      <c r="L46" s="21" t="s">
        <v>749</v>
      </c>
    </row>
    <row r="47" spans="1:12" x14ac:dyDescent="0.35">
      <c r="D47" s="15" t="s">
        <v>750</v>
      </c>
      <c r="E47" s="16">
        <v>4243</v>
      </c>
      <c r="F47" s="16">
        <v>4823</v>
      </c>
      <c r="G47" s="16">
        <v>5396</v>
      </c>
      <c r="H47" s="4" t="s">
        <v>745</v>
      </c>
      <c r="I47" s="22">
        <v>4243</v>
      </c>
      <c r="J47" s="22">
        <v>1300</v>
      </c>
      <c r="K47" s="4">
        <v>0</v>
      </c>
      <c r="L47" s="4">
        <v>636</v>
      </c>
    </row>
    <row r="48" spans="1:12" x14ac:dyDescent="0.35">
      <c r="D48" s="15" t="s">
        <v>751</v>
      </c>
      <c r="E48" s="16">
        <v>1300</v>
      </c>
      <c r="F48" s="16">
        <v>1300</v>
      </c>
      <c r="G48" s="16">
        <v>1300</v>
      </c>
      <c r="H48" s="4" t="s">
        <v>746</v>
      </c>
      <c r="I48" s="22">
        <v>4823</v>
      </c>
      <c r="J48" s="22">
        <v>1300</v>
      </c>
      <c r="K48" s="22">
        <v>2000</v>
      </c>
      <c r="L48" s="22">
        <v>1023</v>
      </c>
    </row>
    <row r="49" spans="1:12" x14ac:dyDescent="0.35">
      <c r="D49" s="15" t="s">
        <v>752</v>
      </c>
      <c r="E49">
        <v>636</v>
      </c>
      <c r="F49" s="16">
        <v>1023</v>
      </c>
      <c r="G49" s="16">
        <v>1484</v>
      </c>
      <c r="H49" s="4" t="s">
        <v>747</v>
      </c>
      <c r="I49" s="22">
        <v>5396</v>
      </c>
      <c r="J49" s="22">
        <v>1300</v>
      </c>
      <c r="K49" s="22">
        <v>4500</v>
      </c>
      <c r="L49" s="22">
        <v>1484</v>
      </c>
    </row>
    <row r="50" spans="1:12" x14ac:dyDescent="0.35">
      <c r="D50" s="15" t="s">
        <v>753</v>
      </c>
      <c r="E50">
        <v>0</v>
      </c>
      <c r="F50" s="16">
        <v>2000</v>
      </c>
      <c r="G50" s="16">
        <v>4500</v>
      </c>
    </row>
    <row r="51" spans="1:12" x14ac:dyDescent="0.35">
      <c r="D51" s="5" t="s">
        <v>754</v>
      </c>
      <c r="E51" s="20">
        <f>SUM(E47:E50)</f>
        <v>6179</v>
      </c>
      <c r="F51" s="20">
        <f t="shared" ref="F51:G51" si="0">SUM(F47:F50)</f>
        <v>9146</v>
      </c>
      <c r="G51" s="20">
        <f t="shared" si="0"/>
        <v>12680</v>
      </c>
    </row>
    <row r="52" spans="1:12" ht="29" x14ac:dyDescent="0.35">
      <c r="D52" s="17" t="s">
        <v>755</v>
      </c>
      <c r="E52">
        <f>(E48+E49)*0.2</f>
        <v>387.20000000000005</v>
      </c>
      <c r="F52">
        <f t="shared" ref="F52:G52" si="1">(F48+F49)*0.2</f>
        <v>464.6</v>
      </c>
      <c r="G52">
        <f t="shared" si="1"/>
        <v>556.80000000000007</v>
      </c>
    </row>
    <row r="54" spans="1:12" x14ac:dyDescent="0.35">
      <c r="K54" s="15"/>
    </row>
    <row r="55" spans="1:12" x14ac:dyDescent="0.35">
      <c r="A55" s="1"/>
      <c r="E55" s="16"/>
      <c r="F55" s="16"/>
      <c r="G55" s="16"/>
    </row>
    <row r="56" spans="1:12" x14ac:dyDescent="0.35">
      <c r="K56" s="16"/>
    </row>
    <row r="57" spans="1:12" x14ac:dyDescent="0.35">
      <c r="K57" s="16"/>
    </row>
    <row r="58" spans="1:12" x14ac:dyDescent="0.35">
      <c r="B58" s="2"/>
    </row>
    <row r="59" spans="1:12" x14ac:dyDescent="0.35">
      <c r="A59" s="1"/>
    </row>
    <row r="63" spans="1:12" x14ac:dyDescent="0.35">
      <c r="A63" s="1"/>
    </row>
    <row r="70" spans="1:8" x14ac:dyDescent="0.35">
      <c r="A70" t="s">
        <v>756</v>
      </c>
      <c r="B70" s="6" t="s">
        <v>757</v>
      </c>
    </row>
    <row r="71" spans="1:8" x14ac:dyDescent="0.35">
      <c r="B71" s="5" t="s">
        <v>758</v>
      </c>
    </row>
    <row r="72" spans="1:8" x14ac:dyDescent="0.35">
      <c r="B72" t="s">
        <v>759</v>
      </c>
    </row>
    <row r="73" spans="1:8" x14ac:dyDescent="0.35">
      <c r="B73" t="s">
        <v>760</v>
      </c>
    </row>
    <row r="74" spans="1:8" x14ac:dyDescent="0.35">
      <c r="B74" t="s">
        <v>761</v>
      </c>
    </row>
    <row r="76" spans="1:8" x14ac:dyDescent="0.35">
      <c r="A76" s="3"/>
      <c r="B76" s="3"/>
      <c r="C76" s="3"/>
      <c r="D76" s="3"/>
      <c r="E76" s="3"/>
      <c r="F76" s="3"/>
      <c r="G76" s="3"/>
      <c r="H76" s="3"/>
    </row>
    <row r="77" spans="1:8" x14ac:dyDescent="0.35">
      <c r="A77" s="3"/>
      <c r="B77" s="3"/>
      <c r="C77" s="3"/>
      <c r="D77" s="3"/>
      <c r="E77" s="3"/>
      <c r="F77" s="3"/>
      <c r="G77" s="3"/>
      <c r="H77" s="3"/>
    </row>
    <row r="78" spans="1:8" x14ac:dyDescent="0.35">
      <c r="A78" s="3"/>
      <c r="B78" s="3"/>
      <c r="C78" s="3"/>
      <c r="D78" s="3"/>
      <c r="E78" s="3"/>
      <c r="F78" s="3"/>
      <c r="G78" s="3"/>
      <c r="H78" s="3"/>
    </row>
    <row r="79" spans="1:8" x14ac:dyDescent="0.35">
      <c r="A79" s="3"/>
      <c r="B79" s="3"/>
      <c r="C79" s="3"/>
      <c r="D79" s="3"/>
      <c r="E79" s="3"/>
      <c r="F79" s="3"/>
      <c r="G79" s="3"/>
      <c r="H79" s="3"/>
    </row>
  </sheetData>
  <sortState ref="E57:E69">
    <sortCondition ref="E4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Údaje o projekte</vt:lpstr>
      <vt:lpstr>Číselník kľúčových slov</vt:lpstr>
      <vt:lpstr>A. Projekt - žiadateľ ČV</vt:lpstr>
      <vt:lpstr>A. Projekt - partner ČV</vt:lpstr>
      <vt:lpstr>Ciselniky</vt:lpstr>
      <vt:lpstr>Ciselniky!_ftn1</vt:lpstr>
      <vt:lpstr>Ciselniky!_ftnref1</vt:lpstr>
      <vt:lpstr>Banskobystrický_samosprávny_kraj</vt:lpstr>
      <vt:lpstr>Bratislavský_samosprávny_kraj</vt:lpstr>
      <vt:lpstr>Košický_samosprávny_kraj</vt:lpstr>
      <vt:lpstr>mikro__malý_podnik</vt:lpstr>
      <vt:lpstr>nepodnik</vt:lpstr>
      <vt:lpstr>Nitriansky_samosprávny_kraj</vt:lpstr>
      <vt:lpstr>Prešovský_samosprávny_kraj</vt:lpstr>
      <vt:lpstr>Stredné_Slovensko</vt:lpstr>
      <vt:lpstr>stredný_podnik</vt:lpstr>
      <vt:lpstr>Trenčiansky_samosprávny_kraj</vt:lpstr>
      <vt:lpstr>Trnavský_samosprávny_kraj</vt:lpstr>
      <vt:lpstr>veľký_podnik</vt:lpstr>
      <vt:lpstr>Východné_Slovensko</vt:lpstr>
      <vt:lpstr>Západné_Slovensko</vt:lpstr>
      <vt:lpstr>Žilinský_samosprávny_kraj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2023-09-05T11:28:26Z</dcterms:created>
  <dcterms:modified xsi:type="dcterms:W3CDTF">2023-09-25T21:18:36Z</dcterms:modified>
  <cp:category/>
  <cp:contentStatus/>
</cp:coreProperties>
</file>