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Sheet8" sheetId="1" r:id="rId3"/>
    <sheet state="visible" name="week1" sheetId="2" r:id="rId4"/>
    <sheet state="visible" name="week2" sheetId="3" r:id="rId5"/>
    <sheet state="visible" name="week3" sheetId="4" r:id="rId6"/>
    <sheet state="visible" name="week4" sheetId="5" r:id="rId7"/>
    <sheet state="visible" name="week5" sheetId="6" r:id="rId8"/>
    <sheet state="visible" name="week6" sheetId="7" r:id="rId9"/>
    <sheet state="visible" name="Calendar" sheetId="8" r:id="rId10"/>
    <sheet state="visible" name="Printable Calendar" sheetId="9" r:id="rId11"/>
    <sheet state="visible" name="NEW Colour Calendar" sheetId="10" r:id="rId12"/>
    <sheet state="visible" name="NEW Printable" sheetId="11" r:id="rId13"/>
  </sheets>
  <definedNames/>
  <calcPr/>
</workbook>
</file>

<file path=xl/sharedStrings.xml><?xml version="1.0" encoding="utf-8"?>
<sst xmlns="http://schemas.openxmlformats.org/spreadsheetml/2006/main" count="366" uniqueCount="79">
  <si>
    <t>October</t>
  </si>
  <si>
    <t>Change the month here V</t>
  </si>
  <si>
    <t>Enter in 12h clock</t>
  </si>
  <si>
    <t>For calculations
Do Not Touch</t>
  </si>
  <si>
    <t>Number of</t>
  </si>
  <si>
    <t>8 hour</t>
  </si>
  <si>
    <t>Employee</t>
  </si>
  <si>
    <t>Start time</t>
  </si>
  <si>
    <t>End time</t>
  </si>
  <si>
    <t>Start Time</t>
  </si>
  <si>
    <t>End Time</t>
  </si>
  <si>
    <t>Schedule</t>
  </si>
  <si>
    <t>Hours</t>
  </si>
  <si>
    <t xml:space="preserve"> 12 hour shifts</t>
  </si>
  <si>
    <t>REQUESTS</t>
  </si>
  <si>
    <t>Colours</t>
  </si>
  <si>
    <t>Employee 1</t>
  </si>
  <si>
    <t>Melon</t>
  </si>
  <si>
    <t>FFADAD</t>
  </si>
  <si>
    <t>Employee 2</t>
  </si>
  <si>
    <t>Sunset</t>
  </si>
  <si>
    <t>FFD6A5</t>
  </si>
  <si>
    <t>Employee 3</t>
  </si>
  <si>
    <t>Cream</t>
  </si>
  <si>
    <t>FDFFB6</t>
  </si>
  <si>
    <t>Employee 4</t>
  </si>
  <si>
    <t>Tea Green</t>
  </si>
  <si>
    <t>CAFFBF</t>
  </si>
  <si>
    <t>Employee 5</t>
  </si>
  <si>
    <t>Electric Blue</t>
  </si>
  <si>
    <t>9BF6FF</t>
  </si>
  <si>
    <t>Hours for the day</t>
  </si>
  <si>
    <t>Employee 6</t>
  </si>
  <si>
    <t>Jordy Blue</t>
  </si>
  <si>
    <t>A0C4FF</t>
  </si>
  <si>
    <t>Employee 7</t>
  </si>
  <si>
    <t>Mauve</t>
  </si>
  <si>
    <t>DFB3FF</t>
  </si>
  <si>
    <t>Employee 8</t>
  </si>
  <si>
    <t>Pink Lavender</t>
  </si>
  <si>
    <t>FFD0FF</t>
  </si>
  <si>
    <t>Employee 9</t>
  </si>
  <si>
    <t>Plum</t>
  </si>
  <si>
    <t>FF9ADD</t>
  </si>
  <si>
    <t>Week 1 Hours</t>
  </si>
  <si>
    <t>Name</t>
  </si>
  <si>
    <t>Hours worked</t>
  </si>
  <si>
    <t>12 hour shifts</t>
  </si>
  <si>
    <t>8 hour shifts</t>
  </si>
  <si>
    <t>Total</t>
  </si>
  <si>
    <t>Total Month Hours</t>
  </si>
  <si>
    <t>Total Hours</t>
  </si>
  <si>
    <t>2024 Holiday</t>
  </si>
  <si>
    <t>Date</t>
  </si>
  <si>
    <t>New Year's Day</t>
  </si>
  <si>
    <t>Family Day</t>
  </si>
  <si>
    <t>Good Friday</t>
  </si>
  <si>
    <t>Victoria Day</t>
  </si>
  <si>
    <t>Canada Day</t>
  </si>
  <si>
    <t>B.C. Day</t>
  </si>
  <si>
    <t>Labour Day</t>
  </si>
  <si>
    <t>National Day for Truth and Reconciliation</t>
  </si>
  <si>
    <t>Thanksgiving Day</t>
  </si>
  <si>
    <t>Remembrance Day</t>
  </si>
  <si>
    <t>Christmas Day</t>
  </si>
  <si>
    <t>Week 2 Hours</t>
  </si>
  <si>
    <t xml:space="preserve"> </t>
  </si>
  <si>
    <t>Week 3 Hours</t>
  </si>
  <si>
    <t>Week 4 Hours</t>
  </si>
  <si>
    <t>Week 5 Hours</t>
  </si>
  <si>
    <t>Week 6 Hours</t>
  </si>
  <si>
    <t>Sunday</t>
  </si>
  <si>
    <t>Monday</t>
  </si>
  <si>
    <t>Tuesday</t>
  </si>
  <si>
    <t>Wednesday</t>
  </si>
  <si>
    <t>Thursday</t>
  </si>
  <si>
    <t>Friday</t>
  </si>
  <si>
    <t>Saturday</t>
  </si>
  <si>
    <t xml:space="preserve">   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</si>
</sst>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7">
    <numFmt numFmtId="164" formatCode="yyyy&quot;-&quot;mm&quot;-&quot;dd"/>
    <numFmt numFmtId="165" formatCode="mmmm yyyy"/>
    <numFmt numFmtId="166" formatCode="dddd&quot;, &quot;mmmm&quot; &quot;d"/>
    <numFmt numFmtId="167" formatCode="dddd mmmm d"/>
    <numFmt numFmtId="168" formatCode="dddd, mmmm d"/>
    <numFmt numFmtId="169" formatCode="yyyy-mm-dd"/>
    <numFmt numFmtId="170" formatCode="mmmm&quot; &quot;yyyy"/>
  </numFmts>
  <fonts count="40">
    <font>
      <sz val="10.0"/>
      <color rgb="FF000000"/>
      <name val="Arial"/>
    </font>
    <font>
      <sz val="9.0"/>
      <color rgb="FF1155CC"/>
      <name val="&quot;Google Sans Mono&quot;"/>
    </font>
    <font/>
    <font>
      <b/>
      <sz val="14.0"/>
      <color rgb="FF073763"/>
      <name val="Arial"/>
    </font>
    <font>
      <color rgb="FFFFFFFF"/>
      <name val="Arial"/>
    </font>
    <font>
      <name val="Arial"/>
    </font>
    <font>
      <sz val="12.0"/>
    </font>
    <font>
      <b/>
      <sz val="12.0"/>
      <name val="Arial"/>
    </font>
    <font>
      <sz val="12.0"/>
      <name val="Arial"/>
    </font>
    <font>
      <b/>
      <sz val="12.0"/>
    </font>
    <font>
      <b/>
      <sz val="12.0"/>
      <color rgb="FF000000"/>
      <name val="Arial"/>
    </font>
    <font>
      <sz val="12.0"/>
      <color rgb="FF3D85C6"/>
      <name val="Arial"/>
    </font>
    <font>
      <sz val="12.0"/>
      <color rgb="FFFFFFFF"/>
      <name val="Google Sans Mono"/>
    </font>
    <font>
      <b/>
    </font>
    <font>
      <b/>
      <color rgb="FFFF0000"/>
    </font>
    <font>
      <sz val="9.0"/>
    </font>
    <font>
      <color rgb="FF000000"/>
    </font>
    <font>
      <b/>
      <sz val="12.0"/>
      <color rgb="FF292929"/>
      <name val="Arial"/>
    </font>
    <font>
      <b/>
      <sz val="12.0"/>
      <color rgb="FF292929"/>
      <name val="&quot;BC Sans&quot;"/>
    </font>
    <font>
      <sz val="12.0"/>
      <color rgb="FF292929"/>
      <name val="&quot;BC Sans&quot;"/>
    </font>
    <font>
      <b/>
      <name val="Arial"/>
    </font>
    <font>
      <b/>
      <color rgb="FF000000"/>
      <name val="Arial"/>
    </font>
    <font>
      <sz val="12.0"/>
      <color rgb="FFFFFFFF"/>
      <name val="&quot;Google Sans Mono&quot;"/>
    </font>
    <font>
      <color rgb="FF073763"/>
      <name val="Arial"/>
    </font>
    <font>
      <b/>
      <sz val="11.0"/>
      <color rgb="FF000000"/>
      <name val="Arial"/>
    </font>
    <font>
      <color rgb="FF3D85C6"/>
      <name val="Arial"/>
    </font>
    <font>
      <sz val="9.0"/>
      <color rgb="FFFFFFFF"/>
      <name val="Google Sans Mono"/>
    </font>
    <font>
      <b/>
      <sz val="18.0"/>
    </font>
    <font>
      <b/>
      <sz val="11.0"/>
    </font>
    <font>
      <b/>
      <sz val="11.0"/>
      <color rgb="FF073763"/>
      <name val="Inconsolata"/>
    </font>
    <font>
      <b/>
      <sz val="11.0"/>
      <color rgb="FF073763"/>
    </font>
    <font>
      <sz val="11.0"/>
      <color rgb="FF000000"/>
      <name val="Arial"/>
    </font>
    <font>
      <sz val="11.0"/>
      <name val="Arial"/>
    </font>
    <font>
      <sz val="11.0"/>
      <color rgb="FF073763"/>
      <name val="Arial"/>
    </font>
    <font>
      <b/>
      <sz val="11.0"/>
      <name val="Arial"/>
    </font>
    <font>
      <sz val="11.0"/>
      <color rgb="FF073763"/>
      <name val="Inconsolata"/>
    </font>
    <font>
      <sz val="9.0"/>
      <color rgb="FFF7981D"/>
      <name val="&quot;Google Sans Mono&quot;"/>
    </font>
    <font>
      <sz val="9.0"/>
      <color rgb="FF000000"/>
      <name val="&quot;Google Sans Mono&quot;"/>
    </font>
    <font>
      <sz val="9.0"/>
      <name val="Google Sans Mono"/>
    </font>
    <font>
      <sz val="12.0"/>
      <color rgb="FF000000"/>
      <name val="Arial"/>
    </font>
  </fonts>
  <fills count="22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73763"/>
        <bgColor rgb="FF073763"/>
      </patternFill>
    </fill>
    <fill>
      <patternFill patternType="solid">
        <fgColor rgb="FFC9DAF8"/>
        <bgColor rgb="FFC9DAF8"/>
      </patternFill>
    </fill>
    <fill>
      <patternFill patternType="solid">
        <fgColor rgb="FF3D85C6"/>
        <bgColor rgb="FF3D85C6"/>
      </patternFill>
    </fill>
    <fill>
      <patternFill patternType="solid">
        <fgColor rgb="FFFFADAD"/>
        <bgColor rgb="FFFFADAD"/>
      </patternFill>
    </fill>
    <fill>
      <patternFill patternType="solid">
        <fgColor rgb="FFFFD6A5"/>
        <bgColor rgb="FFFFD6A5"/>
      </patternFill>
    </fill>
    <fill>
      <patternFill patternType="solid">
        <fgColor rgb="FFFDFFB6"/>
        <bgColor rgb="FFFDFFB6"/>
      </patternFill>
    </fill>
    <fill>
      <patternFill patternType="solid">
        <fgColor rgb="FFCAFFBF"/>
        <bgColor rgb="FFCAFFBF"/>
      </patternFill>
    </fill>
    <fill>
      <patternFill patternType="solid">
        <fgColor rgb="FF9BF6FF"/>
        <bgColor rgb="FF9BF6FF"/>
      </patternFill>
    </fill>
    <fill>
      <patternFill patternType="solid">
        <fgColor rgb="FF9FC5E8"/>
        <bgColor rgb="FF9FC5E8"/>
      </patternFill>
    </fill>
    <fill>
      <patternFill patternType="solid">
        <fgColor rgb="FFA0C4FF"/>
        <bgColor rgb="FFA0C4FF"/>
      </patternFill>
    </fill>
    <fill>
      <patternFill patternType="solid">
        <fgColor rgb="FFDFB3FF"/>
        <bgColor rgb="FFDFB3FF"/>
      </patternFill>
    </fill>
    <fill>
      <patternFill patternType="solid">
        <fgColor rgb="FFFFD0FF"/>
        <bgColor rgb="FFFFD0FF"/>
      </patternFill>
    </fill>
    <fill>
      <patternFill patternType="solid">
        <fgColor rgb="FFFF9ADD"/>
        <bgColor rgb="FFFF9ADD"/>
      </patternFill>
    </fill>
    <fill>
      <patternFill patternType="solid">
        <fgColor rgb="FFA4C2F4"/>
        <bgColor rgb="FFA4C2F4"/>
      </patternFill>
    </fill>
    <fill>
      <patternFill patternType="solid">
        <fgColor rgb="FFF6F9FC"/>
        <bgColor rgb="FFF6F9FC"/>
      </patternFill>
    </fill>
    <fill>
      <patternFill patternType="solid">
        <fgColor rgb="FFEDEDED"/>
        <bgColor rgb="FFEDEDED"/>
      </patternFill>
    </fill>
    <fill>
      <patternFill patternType="solid">
        <fgColor rgb="FFCFE2F3"/>
        <bgColor rgb="FFCFE2F3"/>
      </patternFill>
    </fill>
    <fill>
      <patternFill patternType="solid">
        <fgColor rgb="FFBDBDBD"/>
        <bgColor rgb="FFBDBDBD"/>
      </patternFill>
    </fill>
    <fill>
      <patternFill patternType="solid">
        <fgColor rgb="FFF3F3F3"/>
        <bgColor rgb="FFF3F3F3"/>
      </patternFill>
    </fill>
  </fills>
  <borders count="38">
    <border/>
    <border>
      <bottom style="thick">
        <color rgb="FF073763"/>
      </bottom>
    </border>
    <border>
      <right style="thick">
        <color rgb="FF073763"/>
      </right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</border>
    <border>
      <right style="thick">
        <color rgb="FF000000"/>
      </right>
    </border>
    <border>
      <right style="thick">
        <color rgb="FF073763"/>
      </right>
      <bottom style="thick">
        <color rgb="FF073763"/>
      </bottom>
    </border>
    <border>
      <bottom style="thick">
        <color rgb="FF000000"/>
      </bottom>
    </border>
    <border>
      <left style="thick">
        <color rgb="FF000000"/>
      </left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bottom style="thin">
        <color rgb="FFD9D9D9"/>
      </bottom>
    </border>
    <border>
      <left style="thin">
        <color rgb="FFD9D9D9"/>
      </left>
      <bottom style="thin">
        <color rgb="FFD9D9D9"/>
      </bottom>
    </border>
    <border>
      <left style="thick">
        <color rgb="FF073763"/>
      </left>
      <top style="thick">
        <color rgb="FF073763"/>
      </top>
      <bottom style="thick">
        <color rgb="FF073763"/>
      </bottom>
    </border>
    <border>
      <top style="thick">
        <color rgb="FF073763"/>
      </top>
      <bottom style="thick">
        <color rgb="FF073763"/>
      </bottom>
    </border>
    <border>
      <right style="thick">
        <color rgb="FF073763"/>
      </right>
      <top style="thick">
        <color rgb="FF073763"/>
      </top>
      <bottom style="thick">
        <color rgb="FF073763"/>
      </bottom>
    </border>
    <border>
      <right style="medium">
        <color rgb="FF073763"/>
      </right>
      <top style="thick">
        <color rgb="FF073763"/>
      </top>
      <bottom style="thick">
        <color rgb="FF073763"/>
      </bottom>
    </border>
    <border>
      <left style="medium">
        <color rgb="FF073763"/>
      </left>
      <top style="thick">
        <color rgb="FF073763"/>
      </top>
      <bottom style="thick">
        <color rgb="FF073763"/>
      </bottom>
    </border>
    <border>
      <left style="thick">
        <color rgb="FF073763"/>
      </left>
      <top style="thick">
        <color rgb="FF073763"/>
      </top>
    </border>
    <border>
      <top style="thick">
        <color rgb="FF073763"/>
      </top>
    </border>
    <border>
      <right style="thick">
        <color rgb="FF073763"/>
      </right>
      <top style="thick">
        <color rgb="FF073763"/>
      </top>
    </border>
    <border>
      <left style="thick">
        <color rgb="FF073763"/>
      </left>
    </border>
    <border>
      <left style="thick">
        <color rgb="FF073763"/>
      </left>
      <bottom style="thick">
        <color rgb="FF073763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02">
    <xf borderId="0" fillId="0" fontId="0" numFmtId="0" xfId="0" applyAlignment="1" applyFont="1">
      <alignment readingOrder="0" shrinkToFit="0" vertical="bottom" wrapText="0"/>
    </xf>
    <xf borderId="0" fillId="2" fontId="1" numFmtId="164" xfId="0" applyFill="1" applyFont="1" applyNumberFormat="1"/>
    <xf borderId="0" fillId="2" fontId="1" numFmtId="0" xfId="0" applyFont="1"/>
    <xf borderId="0" fillId="0" fontId="2" numFmtId="164" xfId="0" applyFont="1" applyNumberFormat="1"/>
    <xf borderId="0" fillId="3" fontId="3" numFmtId="0" xfId="0" applyAlignment="1" applyFill="1" applyFont="1">
      <alignment horizontal="right" readingOrder="0" vertical="bottom"/>
    </xf>
    <xf borderId="0" fillId="3" fontId="4" numFmtId="0" xfId="0" applyAlignment="1" applyFont="1">
      <alignment readingOrder="0" vertical="bottom"/>
    </xf>
    <xf borderId="0" fillId="3" fontId="5" numFmtId="0" xfId="0" applyAlignment="1" applyFont="1">
      <alignment vertical="bottom"/>
    </xf>
    <xf borderId="0" fillId="3" fontId="5" numFmtId="0" xfId="0" applyAlignment="1" applyFont="1">
      <alignment vertical="bottom"/>
    </xf>
    <xf borderId="0" fillId="0" fontId="5" numFmtId="0" xfId="0" applyAlignment="1" applyFont="1">
      <alignment vertical="bottom"/>
    </xf>
    <xf borderId="0" fillId="0" fontId="6" numFmtId="0" xfId="0" applyAlignment="1" applyFont="1">
      <alignment readingOrder="0"/>
    </xf>
    <xf borderId="1" fillId="4" fontId="7" numFmtId="165" xfId="0" applyAlignment="1" applyBorder="1" applyFill="1" applyFont="1" applyNumberFormat="1">
      <alignment horizontal="left" readingOrder="0" vertical="bottom"/>
    </xf>
    <xf borderId="1" fillId="4" fontId="8" numFmtId="0" xfId="0" applyAlignment="1" applyBorder="1" applyFont="1">
      <alignment vertical="bottom"/>
    </xf>
    <xf borderId="1" fillId="4" fontId="9" numFmtId="0" xfId="0" applyAlignment="1" applyBorder="1" applyFont="1">
      <alignment horizontal="center" readingOrder="0"/>
    </xf>
    <xf borderId="1" fillId="0" fontId="2" numFmtId="0" xfId="0" applyBorder="1" applyFont="1"/>
    <xf borderId="0" fillId="4" fontId="8" numFmtId="0" xfId="0" applyAlignment="1" applyFont="1">
      <alignment vertical="bottom"/>
    </xf>
    <xf borderId="0" fillId="4" fontId="10" numFmtId="0" xfId="0" applyAlignment="1" applyFont="1">
      <alignment horizontal="center" vertical="bottom"/>
    </xf>
    <xf borderId="0" fillId="3" fontId="5" numFmtId="0" xfId="0" applyAlignment="1" applyFont="1">
      <alignment readingOrder="0" vertical="bottom"/>
    </xf>
    <xf borderId="0" fillId="4" fontId="10" numFmtId="166" xfId="0" applyAlignment="1" applyFont="1" applyNumberFormat="1">
      <alignment horizontal="right" vertical="bottom"/>
    </xf>
    <xf borderId="2" fillId="4" fontId="7" numFmtId="0" xfId="0" applyAlignment="1" applyBorder="1" applyFont="1">
      <alignment vertical="bottom"/>
    </xf>
    <xf borderId="0" fillId="4" fontId="7" numFmtId="0" xfId="0" applyAlignment="1" applyFont="1">
      <alignment vertical="bottom"/>
    </xf>
    <xf borderId="0" fillId="4" fontId="7" numFmtId="0" xfId="0" applyAlignment="1" applyFont="1">
      <alignment horizontal="center" vertical="bottom"/>
    </xf>
    <xf borderId="0" fillId="3" fontId="5" numFmtId="167" xfId="0" applyAlignment="1" applyFont="1" applyNumberFormat="1">
      <alignment vertical="bottom"/>
    </xf>
    <xf borderId="0" fillId="5" fontId="10" numFmtId="167" xfId="0" applyAlignment="1" applyFill="1" applyFont="1" applyNumberFormat="1">
      <alignment horizontal="center" vertical="bottom"/>
    </xf>
    <xf borderId="0" fillId="5" fontId="8" numFmtId="0" xfId="0" applyAlignment="1" applyFont="1">
      <alignment vertical="bottom"/>
    </xf>
    <xf borderId="0" fillId="5" fontId="11" numFmtId="0" xfId="0" applyAlignment="1" applyFont="1">
      <alignment horizontal="right" vertical="bottom"/>
    </xf>
    <xf borderId="0" fillId="0" fontId="6" numFmtId="0" xfId="0" applyFont="1"/>
    <xf borderId="0" fillId="2" fontId="12" numFmtId="164" xfId="0" applyAlignment="1" applyFont="1" applyNumberFormat="1">
      <alignment horizontal="right" vertical="bottom"/>
    </xf>
    <xf borderId="2" fillId="0" fontId="8" numFmtId="0" xfId="0" applyAlignment="1" applyBorder="1" applyFont="1">
      <alignment readingOrder="0" vertical="bottom"/>
    </xf>
    <xf borderId="2" fillId="0" fontId="8" numFmtId="0" xfId="0" applyAlignment="1" applyBorder="1" applyFont="1">
      <alignment vertical="bottom"/>
    </xf>
    <xf borderId="0" fillId="2" fontId="8" numFmtId="0" xfId="0" applyAlignment="1" applyFont="1">
      <alignment vertical="bottom"/>
    </xf>
    <xf borderId="0" fillId="0" fontId="8" numFmtId="0" xfId="0" applyAlignment="1" applyFont="1">
      <alignment horizontal="center" vertical="bottom"/>
    </xf>
    <xf borderId="3" fillId="2" fontId="13" numFmtId="0" xfId="0" applyAlignment="1" applyBorder="1" applyFont="1">
      <alignment horizontal="center" readingOrder="0"/>
    </xf>
    <xf borderId="4" fillId="0" fontId="2" numFmtId="0" xfId="0" applyBorder="1" applyFont="1"/>
    <xf borderId="5" fillId="0" fontId="2" numFmtId="0" xfId="0" applyBorder="1" applyFont="1"/>
    <xf borderId="0" fillId="0" fontId="2" numFmtId="0" xfId="0" applyAlignment="1" applyFont="1">
      <alignment horizontal="center" readingOrder="0"/>
    </xf>
    <xf borderId="0" fillId="0" fontId="14" numFmtId="0" xfId="0" applyAlignment="1" applyFont="1">
      <alignment readingOrder="0"/>
    </xf>
    <xf borderId="6" fillId="6" fontId="8" numFmtId="0" xfId="0" applyAlignment="1" applyBorder="1" applyFill="1" applyFont="1">
      <alignment readingOrder="0" vertical="bottom"/>
    </xf>
    <xf borderId="0" fillId="6" fontId="2" numFmtId="0" xfId="0" applyAlignment="1" applyFont="1">
      <alignment readingOrder="0"/>
    </xf>
    <xf borderId="7" fillId="0" fontId="2" numFmtId="0" xfId="0" applyBorder="1" applyFont="1"/>
    <xf borderId="0" fillId="0" fontId="2" numFmtId="0" xfId="0" applyAlignment="1" applyFont="1">
      <alignment readingOrder="0"/>
    </xf>
    <xf borderId="6" fillId="7" fontId="8" numFmtId="0" xfId="0" applyAlignment="1" applyBorder="1" applyFill="1" applyFont="1">
      <alignment readingOrder="0" vertical="bottom"/>
    </xf>
    <xf borderId="0" fillId="7" fontId="2" numFmtId="0" xfId="0" applyAlignment="1" applyFont="1">
      <alignment readingOrder="0"/>
    </xf>
    <xf borderId="6" fillId="8" fontId="8" numFmtId="0" xfId="0" applyAlignment="1" applyBorder="1" applyFill="1" applyFont="1">
      <alignment readingOrder="0" vertical="bottom"/>
    </xf>
    <xf borderId="0" fillId="8" fontId="2" numFmtId="0" xfId="0" applyAlignment="1" applyFont="1">
      <alignment readingOrder="0"/>
    </xf>
    <xf borderId="6" fillId="9" fontId="8" numFmtId="0" xfId="0" applyAlignment="1" applyBorder="1" applyFill="1" applyFont="1">
      <alignment readingOrder="0" vertical="bottom"/>
    </xf>
    <xf borderId="0" fillId="9" fontId="15" numFmtId="0" xfId="0" applyAlignment="1" applyFont="1">
      <alignment readingOrder="0"/>
    </xf>
    <xf borderId="0" fillId="9" fontId="2" numFmtId="0" xfId="0" applyAlignment="1" applyFont="1">
      <alignment readingOrder="0"/>
    </xf>
    <xf borderId="1" fillId="2" fontId="12" numFmtId="164" xfId="0" applyAlignment="1" applyBorder="1" applyFont="1" applyNumberFormat="1">
      <alignment horizontal="right" vertical="bottom"/>
    </xf>
    <xf borderId="8" fillId="0" fontId="8" numFmtId="0" xfId="0" applyAlignment="1" applyBorder="1" applyFont="1">
      <alignment vertical="bottom"/>
    </xf>
    <xf borderId="6" fillId="10" fontId="8" numFmtId="0" xfId="0" applyAlignment="1" applyBorder="1" applyFill="1" applyFont="1">
      <alignment readingOrder="0" vertical="bottom"/>
    </xf>
    <xf borderId="0" fillId="10" fontId="2" numFmtId="0" xfId="0" applyAlignment="1" applyFont="1">
      <alignment readingOrder="0"/>
    </xf>
    <xf borderId="0" fillId="4" fontId="8" numFmtId="0" xfId="0" applyAlignment="1" applyFont="1">
      <alignment vertical="bottom"/>
    </xf>
    <xf borderId="2" fillId="4" fontId="8" numFmtId="0" xfId="0" applyAlignment="1" applyBorder="1" applyFont="1">
      <alignment vertical="bottom"/>
    </xf>
    <xf borderId="0" fillId="11" fontId="8" numFmtId="0" xfId="0" applyAlignment="1" applyFill="1" applyFont="1">
      <alignment vertical="bottom"/>
    </xf>
    <xf borderId="2" fillId="11" fontId="8" numFmtId="0" xfId="0" applyAlignment="1" applyBorder="1" applyFont="1">
      <alignment vertical="bottom"/>
    </xf>
    <xf borderId="9" fillId="0" fontId="7" numFmtId="0" xfId="0" applyAlignment="1" applyBorder="1" applyFont="1">
      <alignment vertical="bottom"/>
    </xf>
    <xf borderId="9" fillId="0" fontId="7" numFmtId="0" xfId="0" applyAlignment="1" applyBorder="1" applyFont="1">
      <alignment horizontal="center" vertical="bottom"/>
    </xf>
    <xf borderId="6" fillId="12" fontId="8" numFmtId="0" xfId="0" applyAlignment="1" applyBorder="1" applyFill="1" applyFont="1">
      <alignment readingOrder="0" vertical="bottom"/>
    </xf>
    <xf borderId="0" fillId="12" fontId="2" numFmtId="0" xfId="0" applyAlignment="1" applyFont="1">
      <alignment readingOrder="0"/>
    </xf>
    <xf borderId="6" fillId="13" fontId="8" numFmtId="0" xfId="0" applyAlignment="1" applyBorder="1" applyFill="1" applyFont="1">
      <alignment readingOrder="0" vertical="bottom"/>
    </xf>
    <xf borderId="0" fillId="13" fontId="16" numFmtId="0" xfId="0" applyAlignment="1" applyFont="1">
      <alignment readingOrder="0"/>
    </xf>
    <xf borderId="0" fillId="13" fontId="2" numFmtId="0" xfId="0" applyAlignment="1" applyFont="1">
      <alignment readingOrder="0"/>
    </xf>
    <xf borderId="6" fillId="14" fontId="8" numFmtId="0" xfId="0" applyAlignment="1" applyBorder="1" applyFill="1" applyFont="1">
      <alignment readingOrder="0" vertical="bottom"/>
    </xf>
    <xf borderId="0" fillId="14" fontId="16" numFmtId="0" xfId="0" applyAlignment="1" applyFont="1">
      <alignment readingOrder="0"/>
    </xf>
    <xf borderId="0" fillId="14" fontId="2" numFmtId="0" xfId="0" applyAlignment="1" applyFont="1">
      <alignment readingOrder="0"/>
    </xf>
    <xf borderId="10" fillId="15" fontId="8" numFmtId="0" xfId="0" applyAlignment="1" applyBorder="1" applyFill="1" applyFont="1">
      <alignment readingOrder="0" vertical="bottom"/>
    </xf>
    <xf borderId="9" fillId="15" fontId="2" numFmtId="0" xfId="0" applyAlignment="1" applyBorder="1" applyFont="1">
      <alignment readingOrder="0"/>
    </xf>
    <xf borderId="11" fillId="0" fontId="2" numFmtId="0" xfId="0" applyBorder="1" applyFont="1"/>
    <xf borderId="0" fillId="15" fontId="2" numFmtId="0" xfId="0" applyAlignment="1" applyFont="1">
      <alignment readingOrder="0"/>
    </xf>
    <xf borderId="0" fillId="0" fontId="5" numFmtId="0" xfId="0" applyAlignment="1" applyFont="1">
      <alignment vertical="bottom"/>
    </xf>
    <xf borderId="12" fillId="0" fontId="9" numFmtId="0" xfId="0" applyAlignment="1" applyBorder="1" applyFont="1">
      <alignment horizontal="center" readingOrder="0"/>
    </xf>
    <xf borderId="13" fillId="0" fontId="2" numFmtId="0" xfId="0" applyBorder="1" applyFont="1"/>
    <xf borderId="14" fillId="0" fontId="2" numFmtId="0" xfId="0" applyBorder="1" applyFont="1"/>
    <xf borderId="2" fillId="0" fontId="8" numFmtId="0" xfId="0" applyAlignment="1" applyBorder="1" applyFont="1">
      <alignment horizontal="right" vertical="bottom"/>
    </xf>
    <xf borderId="2" fillId="0" fontId="8" numFmtId="0" xfId="0" applyAlignment="1" applyBorder="1" applyFont="1">
      <alignment horizontal="right" readingOrder="0" vertical="bottom"/>
    </xf>
    <xf borderId="3" fillId="16" fontId="10" numFmtId="0" xfId="0" applyAlignment="1" applyBorder="1" applyFill="1" applyFont="1">
      <alignment vertical="bottom"/>
    </xf>
    <xf borderId="4" fillId="16" fontId="10" numFmtId="0" xfId="0" applyAlignment="1" applyBorder="1" applyFont="1">
      <alignment vertical="bottom"/>
    </xf>
    <xf borderId="5" fillId="16" fontId="10" numFmtId="0" xfId="0" applyAlignment="1" applyBorder="1" applyFont="1">
      <alignment vertical="bottom"/>
    </xf>
    <xf borderId="12" fillId="6" fontId="8" numFmtId="0" xfId="0" applyAlignment="1" applyBorder="1" applyFont="1">
      <alignment readingOrder="0" vertical="bottom"/>
    </xf>
    <xf borderId="13" fillId="6" fontId="8" numFmtId="0" xfId="0" applyAlignment="1" applyBorder="1" applyFont="1">
      <alignment horizontal="right" vertical="bottom"/>
    </xf>
    <xf borderId="14" fillId="6" fontId="5" numFmtId="0" xfId="0" applyAlignment="1" applyBorder="1" applyFont="1">
      <alignment vertical="bottom"/>
    </xf>
    <xf borderId="0" fillId="7" fontId="8" numFmtId="0" xfId="0" applyAlignment="1" applyFont="1">
      <alignment horizontal="right" vertical="bottom"/>
    </xf>
    <xf borderId="7" fillId="7" fontId="5" numFmtId="0" xfId="0" applyAlignment="1" applyBorder="1" applyFont="1">
      <alignment vertical="bottom"/>
    </xf>
    <xf borderId="0" fillId="8" fontId="8" numFmtId="0" xfId="0" applyAlignment="1" applyFont="1">
      <alignment horizontal="right" vertical="bottom"/>
    </xf>
    <xf borderId="7" fillId="8" fontId="5" numFmtId="0" xfId="0" applyAlignment="1" applyBorder="1" applyFont="1">
      <alignment vertical="bottom"/>
    </xf>
    <xf borderId="0" fillId="9" fontId="8" numFmtId="0" xfId="0" applyAlignment="1" applyFont="1">
      <alignment horizontal="right" vertical="bottom"/>
    </xf>
    <xf borderId="7" fillId="9" fontId="5" numFmtId="0" xfId="0" applyAlignment="1" applyBorder="1" applyFont="1">
      <alignment vertical="bottom"/>
    </xf>
    <xf borderId="0" fillId="10" fontId="8" numFmtId="0" xfId="0" applyAlignment="1" applyFont="1">
      <alignment horizontal="right" vertical="bottom"/>
    </xf>
    <xf borderId="7" fillId="10" fontId="5" numFmtId="0" xfId="0" applyAlignment="1" applyBorder="1" applyFont="1">
      <alignment vertical="bottom"/>
    </xf>
    <xf borderId="0" fillId="12" fontId="8" numFmtId="0" xfId="0" applyAlignment="1" applyFont="1">
      <alignment horizontal="right" vertical="bottom"/>
    </xf>
    <xf borderId="7" fillId="12" fontId="5" numFmtId="0" xfId="0" applyAlignment="1" applyBorder="1" applyFont="1">
      <alignment vertical="bottom"/>
    </xf>
    <xf borderId="0" fillId="13" fontId="8" numFmtId="0" xfId="0" applyAlignment="1" applyFont="1">
      <alignment horizontal="right" vertical="bottom"/>
    </xf>
    <xf borderId="7" fillId="13" fontId="5" numFmtId="0" xfId="0" applyAlignment="1" applyBorder="1" applyFont="1">
      <alignment vertical="bottom"/>
    </xf>
    <xf borderId="0" fillId="14" fontId="8" numFmtId="0" xfId="0" applyAlignment="1" applyFont="1">
      <alignment horizontal="right" vertical="bottom"/>
    </xf>
    <xf borderId="7" fillId="14" fontId="5" numFmtId="0" xfId="0" applyAlignment="1" applyBorder="1" applyFont="1">
      <alignment vertical="bottom"/>
    </xf>
    <xf borderId="6" fillId="15" fontId="8" numFmtId="0" xfId="0" applyAlignment="1" applyBorder="1" applyFont="1">
      <alignment readingOrder="0" vertical="bottom"/>
    </xf>
    <xf borderId="0" fillId="15" fontId="8" numFmtId="0" xfId="0" applyAlignment="1" applyFont="1">
      <alignment horizontal="right" vertical="bottom"/>
    </xf>
    <xf borderId="7" fillId="15" fontId="5" numFmtId="0" xfId="0" applyAlignment="1" applyBorder="1" applyFont="1">
      <alignment vertical="bottom"/>
    </xf>
    <xf borderId="3" fillId="16" fontId="7" numFmtId="0" xfId="0" applyAlignment="1" applyBorder="1" applyFont="1">
      <alignment vertical="bottom"/>
    </xf>
    <xf borderId="4" fillId="16" fontId="7" numFmtId="0" xfId="0" applyAlignment="1" applyBorder="1" applyFont="1">
      <alignment horizontal="right" vertical="bottom"/>
    </xf>
    <xf borderId="5" fillId="16" fontId="7" numFmtId="0" xfId="0" applyAlignment="1" applyBorder="1" applyFont="1">
      <alignment horizontal="right" vertical="bottom"/>
    </xf>
    <xf borderId="12" fillId="0" fontId="7" numFmtId="0" xfId="0" applyAlignment="1" applyBorder="1" applyFont="1">
      <alignment horizontal="center" readingOrder="0" vertical="bottom"/>
    </xf>
    <xf borderId="12" fillId="16" fontId="10" numFmtId="0" xfId="0" applyAlignment="1" applyBorder="1" applyFont="1">
      <alignment vertical="bottom"/>
    </xf>
    <xf borderId="13" fillId="16" fontId="10" numFmtId="0" xfId="0" applyAlignment="1" applyBorder="1" applyFont="1">
      <alignment vertical="bottom"/>
    </xf>
    <xf borderId="13" fillId="16" fontId="10" numFmtId="0" xfId="0" applyAlignment="1" applyBorder="1" applyFont="1">
      <alignment vertical="bottom"/>
    </xf>
    <xf borderId="14" fillId="16" fontId="10" numFmtId="0" xfId="0" applyAlignment="1" applyBorder="1" applyFont="1">
      <alignment readingOrder="0" vertical="bottom"/>
    </xf>
    <xf borderId="12" fillId="6" fontId="8" numFmtId="0" xfId="0" applyAlignment="1" applyBorder="1" applyFont="1">
      <alignment vertical="bottom"/>
    </xf>
    <xf borderId="14" fillId="6" fontId="7" numFmtId="0" xfId="0" applyAlignment="1" applyBorder="1" applyFont="1">
      <alignment vertical="bottom"/>
    </xf>
    <xf borderId="6" fillId="7" fontId="8" numFmtId="0" xfId="0" applyAlignment="1" applyBorder="1" applyFont="1">
      <alignment vertical="bottom"/>
    </xf>
    <xf borderId="7" fillId="7" fontId="7" numFmtId="0" xfId="0" applyAlignment="1" applyBorder="1" applyFont="1">
      <alignment vertical="bottom"/>
    </xf>
    <xf borderId="6" fillId="8" fontId="8" numFmtId="0" xfId="0" applyAlignment="1" applyBorder="1" applyFont="1">
      <alignment vertical="bottom"/>
    </xf>
    <xf borderId="7" fillId="8" fontId="7" numFmtId="0" xfId="0" applyAlignment="1" applyBorder="1" applyFont="1">
      <alignment vertical="bottom"/>
    </xf>
    <xf borderId="6" fillId="9" fontId="8" numFmtId="0" xfId="0" applyAlignment="1" applyBorder="1" applyFont="1">
      <alignment vertical="bottom"/>
    </xf>
    <xf borderId="7" fillId="9" fontId="7" numFmtId="0" xfId="0" applyAlignment="1" applyBorder="1" applyFont="1">
      <alignment vertical="bottom"/>
    </xf>
    <xf borderId="6" fillId="10" fontId="8" numFmtId="0" xfId="0" applyAlignment="1" applyBorder="1" applyFont="1">
      <alignment vertical="bottom"/>
    </xf>
    <xf borderId="7" fillId="10" fontId="7" numFmtId="0" xfId="0" applyAlignment="1" applyBorder="1" applyFont="1">
      <alignment vertical="bottom"/>
    </xf>
    <xf borderId="6" fillId="12" fontId="8" numFmtId="0" xfId="0" applyAlignment="1" applyBorder="1" applyFont="1">
      <alignment vertical="bottom"/>
    </xf>
    <xf borderId="7" fillId="12" fontId="7" numFmtId="0" xfId="0" applyAlignment="1" applyBorder="1" applyFont="1">
      <alignment vertical="bottom"/>
    </xf>
    <xf borderId="6" fillId="13" fontId="8" numFmtId="0" xfId="0" applyAlignment="1" applyBorder="1" applyFont="1">
      <alignment vertical="bottom"/>
    </xf>
    <xf borderId="7" fillId="13" fontId="7" numFmtId="0" xfId="0" applyAlignment="1" applyBorder="1" applyFont="1">
      <alignment vertical="bottom"/>
    </xf>
    <xf borderId="6" fillId="14" fontId="8" numFmtId="0" xfId="0" applyAlignment="1" applyBorder="1" applyFont="1">
      <alignment vertical="bottom"/>
    </xf>
    <xf borderId="7" fillId="14" fontId="7" numFmtId="0" xfId="0" applyAlignment="1" applyBorder="1" applyFont="1">
      <alignment vertical="bottom"/>
    </xf>
    <xf borderId="6" fillId="15" fontId="8" numFmtId="0" xfId="0" applyAlignment="1" applyBorder="1" applyFont="1">
      <alignment vertical="bottom"/>
    </xf>
    <xf borderId="7" fillId="15" fontId="7" numFmtId="0" xfId="0" applyAlignment="1" applyBorder="1" applyFont="1">
      <alignment vertical="bottom"/>
    </xf>
    <xf borderId="15" fillId="0" fontId="17" numFmtId="0" xfId="0" applyAlignment="1" applyBorder="1" applyFont="1">
      <alignment horizontal="right" readingOrder="0" vertical="bottom"/>
    </xf>
    <xf borderId="16" fillId="0" fontId="18" numFmtId="0" xfId="0" applyAlignment="1" applyBorder="1" applyFont="1">
      <alignment horizontal="left" readingOrder="0" vertical="bottom"/>
    </xf>
    <xf borderId="15" fillId="17" fontId="19" numFmtId="0" xfId="0" applyAlignment="1" applyBorder="1" applyFill="1" applyFont="1">
      <alignment horizontal="right" readingOrder="0"/>
    </xf>
    <xf borderId="15" fillId="17" fontId="19" numFmtId="168" xfId="0" applyAlignment="1" applyBorder="1" applyFont="1" applyNumberFormat="1">
      <alignment readingOrder="0"/>
    </xf>
    <xf borderId="15" fillId="0" fontId="19" numFmtId="0" xfId="0" applyAlignment="1" applyBorder="1" applyFont="1">
      <alignment horizontal="right" readingOrder="0"/>
    </xf>
    <xf borderId="15" fillId="0" fontId="19" numFmtId="168" xfId="0" applyAlignment="1" applyBorder="1" applyFont="1" applyNumberFormat="1">
      <alignment readingOrder="0"/>
    </xf>
    <xf borderId="2" fillId="4" fontId="8" numFmtId="0" xfId="0" applyAlignment="1" applyBorder="1" applyFont="1">
      <alignment vertical="bottom"/>
    </xf>
    <xf borderId="0" fillId="16" fontId="8" numFmtId="0" xfId="0" applyAlignment="1" applyFont="1">
      <alignment vertical="bottom"/>
    </xf>
    <xf borderId="2" fillId="16" fontId="8" numFmtId="0" xfId="0" applyAlignment="1" applyBorder="1" applyFont="1">
      <alignment vertical="bottom"/>
    </xf>
    <xf borderId="0" fillId="0" fontId="7" numFmtId="0" xfId="0" applyAlignment="1" applyFont="1">
      <alignment vertical="bottom"/>
    </xf>
    <xf borderId="0" fillId="0" fontId="7" numFmtId="0" xfId="0" applyAlignment="1" applyFont="1">
      <alignment horizontal="center" vertical="bottom"/>
    </xf>
    <xf borderId="0" fillId="0" fontId="13" numFmtId="0" xfId="0" applyAlignment="1" applyFont="1">
      <alignment horizontal="center" readingOrder="0"/>
    </xf>
    <xf borderId="0" fillId="0" fontId="13" numFmtId="0" xfId="0" applyFont="1"/>
    <xf borderId="0" fillId="18" fontId="19" numFmtId="0" xfId="0" applyAlignment="1" applyFill="1" applyFont="1">
      <alignment horizontal="right" readingOrder="0"/>
    </xf>
    <xf borderId="0" fillId="18" fontId="19" numFmtId="168" xfId="0" applyAlignment="1" applyFont="1" applyNumberFormat="1">
      <alignment readingOrder="0"/>
    </xf>
    <xf borderId="0" fillId="0" fontId="2" numFmtId="0" xfId="0" applyAlignment="1" applyFont="1">
      <alignment horizontal="center" readingOrder="0"/>
    </xf>
    <xf borderId="0" fillId="3" fontId="3" numFmtId="169" xfId="0" applyAlignment="1" applyFont="1" applyNumberFormat="1">
      <alignment horizontal="right" vertical="bottom"/>
    </xf>
    <xf borderId="1" fillId="4" fontId="20" numFmtId="165" xfId="0" applyAlignment="1" applyBorder="1" applyFont="1" applyNumberFormat="1">
      <alignment horizontal="left" readingOrder="0" vertical="bottom"/>
    </xf>
    <xf borderId="1" fillId="4" fontId="5" numFmtId="0" xfId="0" applyAlignment="1" applyBorder="1" applyFont="1">
      <alignment vertical="bottom"/>
    </xf>
    <xf borderId="1" fillId="4" fontId="13" numFmtId="0" xfId="0" applyAlignment="1" applyBorder="1" applyFont="1">
      <alignment horizontal="center" readingOrder="0"/>
    </xf>
    <xf borderId="0" fillId="4" fontId="5" numFmtId="0" xfId="0" applyAlignment="1" applyFont="1">
      <alignment vertical="bottom"/>
    </xf>
    <xf borderId="0" fillId="4" fontId="21" numFmtId="0" xfId="0" applyAlignment="1" applyFont="1">
      <alignment horizontal="center" vertical="bottom"/>
    </xf>
    <xf borderId="2" fillId="0" fontId="5" numFmtId="0" xfId="0" applyAlignment="1" applyBorder="1" applyFont="1">
      <alignment vertical="bottom"/>
    </xf>
    <xf borderId="14" fillId="6" fontId="5" numFmtId="0" xfId="0" applyAlignment="1" applyBorder="1" applyFont="1">
      <alignment horizontal="right" vertical="bottom"/>
    </xf>
    <xf borderId="7" fillId="7" fontId="5" numFmtId="0" xfId="0" applyAlignment="1" applyBorder="1" applyFont="1">
      <alignment horizontal="right" vertical="bottom"/>
    </xf>
    <xf borderId="7" fillId="8" fontId="5" numFmtId="0" xfId="0" applyAlignment="1" applyBorder="1" applyFont="1">
      <alignment horizontal="right" vertical="bottom"/>
    </xf>
    <xf borderId="7" fillId="9" fontId="5" numFmtId="0" xfId="0" applyAlignment="1" applyBorder="1" applyFont="1">
      <alignment horizontal="right" vertical="bottom"/>
    </xf>
    <xf borderId="7" fillId="10" fontId="5" numFmtId="0" xfId="0" applyAlignment="1" applyBorder="1" applyFont="1">
      <alignment horizontal="right" vertical="bottom"/>
    </xf>
    <xf borderId="7" fillId="12" fontId="5" numFmtId="0" xfId="0" applyAlignment="1" applyBorder="1" applyFont="1">
      <alignment horizontal="right" vertical="bottom"/>
    </xf>
    <xf borderId="7" fillId="13" fontId="5" numFmtId="0" xfId="0" applyAlignment="1" applyBorder="1" applyFont="1">
      <alignment horizontal="right" vertical="bottom"/>
    </xf>
    <xf borderId="7" fillId="14" fontId="5" numFmtId="0" xfId="0" applyAlignment="1" applyBorder="1" applyFont="1">
      <alignment horizontal="right" vertical="bottom"/>
    </xf>
    <xf borderId="7" fillId="15" fontId="5" numFmtId="0" xfId="0" applyAlignment="1" applyBorder="1" applyFont="1">
      <alignment horizontal="right" vertical="bottom"/>
    </xf>
    <xf borderId="0" fillId="0" fontId="20" numFmtId="0" xfId="0" applyAlignment="1" applyFont="1">
      <alignment horizontal="center" readingOrder="0" vertical="bottom"/>
    </xf>
    <xf borderId="0" fillId="0" fontId="5" numFmtId="0" xfId="0" applyAlignment="1" applyFont="1">
      <alignment horizontal="center" readingOrder="0" vertical="bottom"/>
    </xf>
    <xf borderId="0" fillId="0" fontId="5" numFmtId="0" xfId="0" applyAlignment="1" applyFont="1">
      <alignment horizontal="center" vertical="bottom"/>
    </xf>
    <xf borderId="0" fillId="0" fontId="5" numFmtId="0" xfId="0" applyAlignment="1" applyFont="1">
      <alignment readingOrder="0" vertical="bottom"/>
    </xf>
    <xf borderId="0" fillId="3" fontId="3" numFmtId="0" xfId="0" applyAlignment="1" applyFont="1">
      <alignment horizontal="right" vertical="bottom"/>
    </xf>
    <xf borderId="1" fillId="4" fontId="8" numFmtId="165" xfId="0" applyAlignment="1" applyBorder="1" applyFont="1" applyNumberFormat="1">
      <alignment vertical="bottom"/>
    </xf>
    <xf borderId="0" fillId="0" fontId="22" numFmtId="164" xfId="0" applyFont="1" applyNumberFormat="1"/>
    <xf borderId="5" fillId="16" fontId="10" numFmtId="0" xfId="0" applyAlignment="1" applyBorder="1" applyFont="1">
      <alignment vertical="bottom"/>
    </xf>
    <xf borderId="0" fillId="3" fontId="23" numFmtId="0" xfId="0" applyAlignment="1" applyFont="1">
      <alignment readingOrder="0" vertical="bottom"/>
    </xf>
    <xf borderId="0" fillId="0" fontId="5" numFmtId="0" xfId="0" applyAlignment="1" applyFont="1">
      <alignment horizontal="center" readingOrder="0" vertical="bottom"/>
    </xf>
    <xf borderId="0" fillId="0" fontId="5" numFmtId="0" xfId="0" applyAlignment="1" applyFont="1">
      <alignment horizontal="center" vertical="bottom"/>
    </xf>
    <xf borderId="1" fillId="4" fontId="5" numFmtId="165" xfId="0" applyAlignment="1" applyBorder="1" applyFont="1" applyNumberFormat="1">
      <alignment vertical="bottom"/>
    </xf>
    <xf borderId="0" fillId="4" fontId="24" numFmtId="166" xfId="0" applyAlignment="1" applyFont="1" applyNumberFormat="1">
      <alignment horizontal="right" vertical="bottom"/>
    </xf>
    <xf borderId="2" fillId="4" fontId="20" numFmtId="0" xfId="0" applyAlignment="1" applyBorder="1" applyFont="1">
      <alignment vertical="bottom"/>
    </xf>
    <xf borderId="0" fillId="4" fontId="20" numFmtId="0" xfId="0" applyAlignment="1" applyFont="1">
      <alignment vertical="bottom"/>
    </xf>
    <xf borderId="0" fillId="4" fontId="20" numFmtId="0" xfId="0" applyAlignment="1" applyFont="1">
      <alignment horizontal="center" vertical="bottom"/>
    </xf>
    <xf borderId="0" fillId="5" fontId="24" numFmtId="167" xfId="0" applyAlignment="1" applyFont="1" applyNumberFormat="1">
      <alignment horizontal="center" vertical="bottom"/>
    </xf>
    <xf borderId="0" fillId="5" fontId="5" numFmtId="0" xfId="0" applyAlignment="1" applyFont="1">
      <alignment vertical="bottom"/>
    </xf>
    <xf borderId="0" fillId="5" fontId="25" numFmtId="0" xfId="0" applyAlignment="1" applyFont="1">
      <alignment horizontal="right" vertical="bottom"/>
    </xf>
    <xf borderId="0" fillId="2" fontId="26" numFmtId="164" xfId="0" applyAlignment="1" applyFont="1" applyNumberFormat="1">
      <alignment horizontal="right" vertical="bottom"/>
    </xf>
    <xf borderId="2" fillId="0" fontId="5" numFmtId="0" xfId="0" applyAlignment="1" applyBorder="1" applyFont="1">
      <alignment horizontal="center" vertical="bottom"/>
    </xf>
    <xf borderId="0" fillId="2" fontId="5" numFmtId="0" xfId="0" applyAlignment="1" applyFont="1">
      <alignment vertical="bottom"/>
    </xf>
    <xf borderId="0" fillId="0" fontId="5" numFmtId="0" xfId="0" applyAlignment="1" applyFont="1">
      <alignment horizontal="center" vertical="bottom"/>
    </xf>
    <xf borderId="2" fillId="0" fontId="5" numFmtId="0" xfId="0" applyAlignment="1" applyBorder="1" applyFont="1">
      <alignment readingOrder="0" vertical="bottom"/>
    </xf>
    <xf borderId="2" fillId="0" fontId="5" numFmtId="0" xfId="0" applyAlignment="1" applyBorder="1" applyFont="1">
      <alignment vertical="bottom"/>
    </xf>
    <xf borderId="1" fillId="2" fontId="26" numFmtId="164" xfId="0" applyAlignment="1" applyBorder="1" applyFont="1" applyNumberFormat="1">
      <alignment horizontal="right" vertical="bottom"/>
    </xf>
    <xf borderId="8" fillId="0" fontId="5" numFmtId="0" xfId="0" applyAlignment="1" applyBorder="1" applyFont="1">
      <alignment vertical="bottom"/>
    </xf>
    <xf borderId="0" fillId="4" fontId="5" numFmtId="0" xfId="0" applyAlignment="1" applyFont="1">
      <alignment vertical="bottom"/>
    </xf>
    <xf borderId="2" fillId="4" fontId="5" numFmtId="0" xfId="0" applyAlignment="1" applyBorder="1" applyFont="1">
      <alignment vertical="bottom"/>
    </xf>
    <xf borderId="0" fillId="11" fontId="5" numFmtId="0" xfId="0" applyAlignment="1" applyFont="1">
      <alignment vertical="bottom"/>
    </xf>
    <xf borderId="2" fillId="11" fontId="5" numFmtId="0" xfId="0" applyAlignment="1" applyBorder="1" applyFont="1">
      <alignment vertical="bottom"/>
    </xf>
    <xf borderId="9" fillId="0" fontId="20" numFmtId="0" xfId="0" applyAlignment="1" applyBorder="1" applyFont="1">
      <alignment vertical="bottom"/>
    </xf>
    <xf borderId="9" fillId="0" fontId="20" numFmtId="0" xfId="0" applyAlignment="1" applyBorder="1" applyFont="1">
      <alignment horizontal="center" vertical="bottom"/>
    </xf>
    <xf borderId="2" fillId="0" fontId="5" numFmtId="0" xfId="0" applyAlignment="1" applyBorder="1" applyFont="1">
      <alignment horizontal="center" vertical="bottom"/>
    </xf>
    <xf borderId="8" fillId="0" fontId="5" numFmtId="0" xfId="0" applyAlignment="1" applyBorder="1" applyFont="1">
      <alignment horizontal="center" vertical="bottom"/>
    </xf>
    <xf borderId="2" fillId="4" fontId="5" numFmtId="0" xfId="0" applyAlignment="1" applyBorder="1" applyFont="1">
      <alignment vertical="bottom"/>
    </xf>
    <xf borderId="0" fillId="16" fontId="5" numFmtId="0" xfId="0" applyAlignment="1" applyFont="1">
      <alignment vertical="bottom"/>
    </xf>
    <xf borderId="2" fillId="16" fontId="5" numFmtId="0" xfId="0" applyAlignment="1" applyBorder="1" applyFont="1">
      <alignment vertical="bottom"/>
    </xf>
    <xf borderId="0" fillId="0" fontId="20" numFmtId="0" xfId="0" applyAlignment="1" applyFont="1">
      <alignment vertical="bottom"/>
    </xf>
    <xf borderId="0" fillId="0" fontId="20" numFmtId="0" xfId="0" applyAlignment="1" applyFont="1">
      <alignment horizontal="center" vertical="bottom"/>
    </xf>
    <xf borderId="0" fillId="0" fontId="5" numFmtId="0" xfId="0" applyAlignment="1" applyFont="1">
      <alignment horizontal="center" vertical="bottom"/>
    </xf>
    <xf borderId="17" fillId="19" fontId="27" numFmtId="170" xfId="0" applyAlignment="1" applyBorder="1" applyFill="1" applyFont="1" applyNumberFormat="1">
      <alignment horizontal="center" readingOrder="0"/>
    </xf>
    <xf borderId="18" fillId="0" fontId="2" numFmtId="0" xfId="0" applyBorder="1" applyFont="1"/>
    <xf borderId="19" fillId="0" fontId="2" numFmtId="0" xfId="0" applyBorder="1" applyFont="1"/>
    <xf borderId="0" fillId="0" fontId="13" numFmtId="165" xfId="0" applyAlignment="1" applyFont="1" applyNumberFormat="1">
      <alignment horizontal="center" readingOrder="0"/>
    </xf>
    <xf borderId="17" fillId="19" fontId="28" numFmtId="0" xfId="0" applyAlignment="1" applyBorder="1" applyFont="1">
      <alignment readingOrder="0"/>
    </xf>
    <xf borderId="20" fillId="0" fontId="2" numFmtId="0" xfId="0" applyBorder="1" applyFont="1"/>
    <xf borderId="21" fillId="19" fontId="28" numFmtId="0" xfId="0" applyAlignment="1" applyBorder="1" applyFont="1">
      <alignment readingOrder="0"/>
    </xf>
    <xf borderId="17" fillId="3" fontId="29" numFmtId="164" xfId="0" applyBorder="1" applyFont="1" applyNumberFormat="1"/>
    <xf borderId="17" fillId="3" fontId="30" numFmtId="164" xfId="0" applyBorder="1" applyFont="1" applyNumberFormat="1"/>
    <xf borderId="17" fillId="19" fontId="24" numFmtId="0" xfId="0" applyBorder="1" applyFont="1"/>
    <xf borderId="22" fillId="2" fontId="31" numFmtId="0" xfId="0" applyBorder="1" applyFont="1"/>
    <xf borderId="23" fillId="2" fontId="31" numFmtId="0" xfId="0" applyBorder="1" applyFont="1"/>
    <xf borderId="22" fillId="0" fontId="32" numFmtId="0" xfId="0" applyBorder="1" applyFont="1"/>
    <xf borderId="23" fillId="0" fontId="32" numFmtId="0" xfId="0" applyBorder="1" applyFont="1"/>
    <xf borderId="22" fillId="0" fontId="32" numFmtId="0" xfId="0" applyAlignment="1" applyBorder="1" applyFont="1">
      <alignment readingOrder="0"/>
    </xf>
    <xf borderId="23" fillId="0" fontId="32" numFmtId="0" xfId="0" applyAlignment="1" applyBorder="1" applyFont="1">
      <alignment readingOrder="0"/>
    </xf>
    <xf borderId="24" fillId="0" fontId="32" numFmtId="0" xfId="0" applyBorder="1" applyFont="1"/>
    <xf borderId="25" fillId="2" fontId="31" numFmtId="0" xfId="0" applyBorder="1" applyFont="1"/>
    <xf borderId="0" fillId="2" fontId="31" numFmtId="0" xfId="0" applyFont="1"/>
    <xf borderId="25" fillId="0" fontId="32" numFmtId="0" xfId="0" applyBorder="1" applyFont="1"/>
    <xf borderId="0" fillId="0" fontId="32" numFmtId="0" xfId="0" applyFont="1"/>
    <xf borderId="25" fillId="0" fontId="32" numFmtId="0" xfId="0" applyAlignment="1" applyBorder="1" applyFont="1">
      <alignment readingOrder="0"/>
    </xf>
    <xf borderId="0" fillId="0" fontId="32" numFmtId="0" xfId="0" applyAlignment="1" applyFont="1">
      <alignment readingOrder="0"/>
    </xf>
    <xf borderId="2" fillId="0" fontId="32" numFmtId="0" xfId="0" applyBorder="1" applyFont="1"/>
    <xf borderId="26" fillId="2" fontId="31" numFmtId="0" xfId="0" applyBorder="1" applyFont="1"/>
    <xf borderId="1" fillId="2" fontId="31" numFmtId="0" xfId="0" applyBorder="1" applyFont="1"/>
    <xf borderId="26" fillId="0" fontId="32" numFmtId="0" xfId="0" applyBorder="1" applyFont="1"/>
    <xf borderId="1" fillId="0" fontId="32" numFmtId="0" xfId="0" applyBorder="1" applyFont="1"/>
    <xf borderId="26" fillId="0" fontId="32" numFmtId="0" xfId="0" applyAlignment="1" applyBorder="1" applyFont="1">
      <alignment readingOrder="0"/>
    </xf>
    <xf borderId="1" fillId="0" fontId="32" numFmtId="0" xfId="0" applyAlignment="1" applyBorder="1" applyFont="1">
      <alignment readingOrder="0"/>
    </xf>
    <xf borderId="8" fillId="0" fontId="32" numFmtId="0" xfId="0" applyBorder="1" applyFont="1"/>
    <xf borderId="26" fillId="3" fontId="33" numFmtId="164" xfId="0" applyBorder="1" applyFont="1" applyNumberFormat="1"/>
    <xf borderId="1" fillId="3" fontId="33" numFmtId="164" xfId="0" applyBorder="1" applyFont="1" applyNumberFormat="1"/>
    <xf borderId="8" fillId="0" fontId="2" numFmtId="0" xfId="0" applyBorder="1" applyFont="1"/>
    <xf borderId="22" fillId="19" fontId="24" numFmtId="0" xfId="0" applyBorder="1" applyFont="1"/>
    <xf borderId="23" fillId="0" fontId="2" numFmtId="0" xfId="0" applyBorder="1" applyFont="1"/>
    <xf borderId="24" fillId="0" fontId="2" numFmtId="0" xfId="0" applyBorder="1" applyFont="1"/>
    <xf borderId="22" fillId="0" fontId="31" numFmtId="0" xfId="0" applyBorder="1" applyFont="1"/>
    <xf borderId="23" fillId="0" fontId="31" numFmtId="0" xfId="0" applyBorder="1" applyFont="1"/>
    <xf borderId="24" fillId="2" fontId="31" numFmtId="0" xfId="0" applyBorder="1" applyFont="1"/>
    <xf borderId="25" fillId="0" fontId="31" numFmtId="0" xfId="0" applyBorder="1" applyFont="1"/>
    <xf borderId="0" fillId="0" fontId="31" numFmtId="0" xfId="0" applyFont="1"/>
    <xf borderId="2" fillId="2" fontId="31" numFmtId="0" xfId="0" applyBorder="1" applyFont="1"/>
    <xf borderId="26" fillId="0" fontId="31" numFmtId="0" xfId="0" applyBorder="1" applyFont="1"/>
    <xf borderId="1" fillId="0" fontId="31" numFmtId="0" xfId="0" applyBorder="1" applyFont="1"/>
    <xf borderId="8" fillId="2" fontId="31" numFmtId="0" xfId="0" applyBorder="1" applyFont="1"/>
    <xf borderId="22" fillId="19" fontId="34" numFmtId="0" xfId="0" applyBorder="1" applyFont="1"/>
    <xf borderId="17" fillId="19" fontId="34" numFmtId="0" xfId="0" applyBorder="1" applyFont="1"/>
    <xf borderId="22" fillId="2" fontId="31" numFmtId="0" xfId="0" applyBorder="1" applyFont="1"/>
    <xf borderId="23" fillId="2" fontId="31" numFmtId="0" xfId="0" applyBorder="1" applyFont="1"/>
    <xf borderId="24" fillId="2" fontId="31" numFmtId="0" xfId="0" applyBorder="1" applyFont="1"/>
    <xf borderId="25" fillId="2" fontId="31" numFmtId="0" xfId="0" applyBorder="1" applyFont="1"/>
    <xf borderId="0" fillId="2" fontId="31" numFmtId="0" xfId="0" applyFont="1"/>
    <xf borderId="2" fillId="2" fontId="31" numFmtId="0" xfId="0" applyBorder="1" applyFont="1"/>
    <xf borderId="26" fillId="2" fontId="31" numFmtId="0" xfId="0" applyBorder="1" applyFont="1"/>
    <xf borderId="1" fillId="2" fontId="31" numFmtId="0" xfId="0" applyBorder="1" applyFont="1"/>
    <xf borderId="8" fillId="2" fontId="31" numFmtId="0" xfId="0" applyBorder="1" applyFont="1"/>
    <xf borderId="25" fillId="3" fontId="33" numFmtId="164" xfId="0" applyBorder="1" applyFont="1" applyNumberFormat="1"/>
    <xf borderId="0" fillId="3" fontId="33" numFmtId="164" xfId="0" applyFont="1" applyNumberFormat="1"/>
    <xf borderId="2" fillId="0" fontId="2" numFmtId="0" xfId="0" applyBorder="1" applyFont="1"/>
    <xf borderId="24" fillId="0" fontId="31" numFmtId="0" xfId="0" applyBorder="1" applyFont="1"/>
    <xf borderId="2" fillId="0" fontId="31" numFmtId="0" xfId="0" applyBorder="1" applyFont="1"/>
    <xf borderId="8" fillId="0" fontId="31" numFmtId="0" xfId="0" applyBorder="1" applyFont="1"/>
    <xf borderId="17" fillId="3" fontId="35" numFmtId="164" xfId="0" applyAlignment="1" applyBorder="1" applyFont="1" applyNumberFormat="1">
      <alignment readingOrder="0"/>
    </xf>
    <xf borderId="27" fillId="20" fontId="9" numFmtId="165" xfId="0" applyAlignment="1" applyBorder="1" applyFill="1" applyFont="1" applyNumberFormat="1">
      <alignment horizontal="center"/>
    </xf>
    <xf borderId="28" fillId="20" fontId="2" numFmtId="0" xfId="0" applyBorder="1" applyFont="1"/>
    <xf borderId="29" fillId="20" fontId="2" numFmtId="0" xfId="0" applyBorder="1" applyFont="1"/>
    <xf borderId="30" fillId="2" fontId="13" numFmtId="0" xfId="0" applyAlignment="1" applyBorder="1" applyFont="1">
      <alignment readingOrder="0"/>
    </xf>
    <xf borderId="31" fillId="21" fontId="36" numFmtId="164" xfId="0" applyBorder="1" applyFill="1" applyFont="1" applyNumberFormat="1"/>
    <xf borderId="31" fillId="21" fontId="1" numFmtId="164" xfId="0" applyAlignment="1" applyBorder="1" applyFont="1" applyNumberFormat="1">
      <alignment horizontal="left"/>
    </xf>
    <xf borderId="31" fillId="21" fontId="1" numFmtId="164" xfId="0" applyBorder="1" applyFont="1" applyNumberFormat="1"/>
    <xf borderId="32" fillId="21" fontId="1" numFmtId="164" xfId="0" applyBorder="1" applyFont="1" applyNumberFormat="1"/>
    <xf borderId="33" fillId="2" fontId="6" numFmtId="0" xfId="0" applyAlignment="1" applyBorder="1" applyFont="1">
      <alignment horizontal="left"/>
    </xf>
    <xf borderId="31" fillId="21" fontId="37" numFmtId="0" xfId="0" applyBorder="1" applyFont="1"/>
    <xf borderId="31" fillId="2" fontId="37" numFmtId="0" xfId="0" applyBorder="1" applyFont="1"/>
    <xf borderId="34" fillId="2" fontId="37" numFmtId="0" xfId="0" applyBorder="1" applyFont="1"/>
    <xf borderId="31" fillId="21" fontId="2" numFmtId="164" xfId="0" applyBorder="1" applyFont="1" applyNumberFormat="1"/>
    <xf borderId="31" fillId="21" fontId="38" numFmtId="0" xfId="0" applyBorder="1" applyFont="1"/>
    <xf borderId="31" fillId="2" fontId="38" numFmtId="0" xfId="0" applyBorder="1" applyFont="1"/>
    <xf borderId="34" fillId="2" fontId="38" numFmtId="0" xfId="0" applyBorder="1" applyFont="1"/>
    <xf borderId="33" fillId="2" fontId="39" numFmtId="0" xfId="0" applyAlignment="1" applyBorder="1" applyFont="1">
      <alignment horizontal="left"/>
    </xf>
    <xf borderId="0" fillId="2" fontId="37" numFmtId="0" xfId="0" applyFont="1"/>
    <xf borderId="31" fillId="0" fontId="38" numFmtId="0" xfId="0" applyBorder="1" applyFont="1"/>
    <xf borderId="34" fillId="0" fontId="38" numFmtId="0" xfId="0" applyBorder="1" applyFont="1"/>
    <xf borderId="31" fillId="0" fontId="2" numFmtId="164" xfId="0" applyBorder="1" applyFont="1" applyNumberFormat="1"/>
    <xf borderId="33" fillId="0" fontId="6" numFmtId="0" xfId="0" applyBorder="1" applyFont="1"/>
    <xf borderId="31" fillId="0" fontId="2" numFmtId="0" xfId="0" applyBorder="1" applyFont="1"/>
    <xf borderId="34" fillId="0" fontId="2" numFmtId="0" xfId="0" applyBorder="1" applyFont="1"/>
    <xf borderId="27" fillId="0" fontId="13" numFmtId="165" xfId="0" applyAlignment="1" applyBorder="1" applyFont="1" applyNumberFormat="1">
      <alignment horizontal="center"/>
    </xf>
    <xf borderId="28" fillId="0" fontId="2" numFmtId="0" xfId="0" applyBorder="1" applyFont="1"/>
    <xf borderId="29" fillId="0" fontId="2" numFmtId="0" xfId="0" applyBorder="1" applyFont="1"/>
    <xf borderId="30" fillId="0" fontId="13" numFmtId="0" xfId="0" applyAlignment="1" applyBorder="1" applyFont="1">
      <alignment readingOrder="0"/>
    </xf>
    <xf borderId="31" fillId="2" fontId="36" numFmtId="164" xfId="0" applyBorder="1" applyFont="1" applyNumberFormat="1"/>
    <xf borderId="31" fillId="2" fontId="1" numFmtId="164" xfId="0" applyAlignment="1" applyBorder="1" applyFont="1" applyNumberFormat="1">
      <alignment horizontal="left"/>
    </xf>
    <xf borderId="31" fillId="2" fontId="1" numFmtId="164" xfId="0" applyBorder="1" applyFont="1" applyNumberFormat="1"/>
    <xf borderId="32" fillId="2" fontId="1" numFmtId="164" xfId="0" applyBorder="1" applyFont="1" applyNumberFormat="1"/>
    <xf borderId="33" fillId="0" fontId="6" numFmtId="0" xfId="0" applyAlignment="1" applyBorder="1" applyFont="1">
      <alignment horizontal="left"/>
    </xf>
    <xf borderId="27" fillId="0" fontId="2" numFmtId="0" xfId="0" applyBorder="1" applyFont="1"/>
    <xf borderId="33" fillId="0" fontId="2" numFmtId="0" xfId="0" applyBorder="1" applyFont="1"/>
    <xf borderId="35" fillId="2" fontId="37" numFmtId="0" xfId="0" applyBorder="1" applyFont="1"/>
    <xf borderId="32" fillId="2" fontId="37" numFmtId="0" xfId="0" applyBorder="1" applyFont="1"/>
    <xf borderId="32" fillId="0" fontId="2" numFmtId="0" xfId="0" applyBorder="1" applyFont="1"/>
    <xf borderId="36" fillId="2" fontId="37" numFmtId="0" xfId="0" applyBorder="1" applyFont="1"/>
    <xf borderId="37" fillId="2" fontId="37" numFmtId="0" xfId="0" applyBorder="1" applyFont="1"/>
    <xf borderId="37" fillId="0" fontId="2" numFmtId="0" xfId="0" applyBorder="1" applyFont="1"/>
  </cellXfs>
  <cellStyles count="1">
    <cellStyle xfId="0" name="Normal" builtinId="0"/>
  </cellStyles>
  <dxfs count="19">
    <dxf>
      <font/>
      <fill>
        <patternFill patternType="solid">
          <fgColor rgb="FFFFADAD"/>
          <bgColor rgb="FFFFADAD"/>
        </patternFill>
      </fill>
      <border/>
    </dxf>
    <dxf>
      <font/>
      <fill>
        <patternFill patternType="solid">
          <fgColor rgb="FFFFD6A5"/>
          <bgColor rgb="FFFFD6A5"/>
        </patternFill>
      </fill>
      <border/>
    </dxf>
    <dxf>
      <font/>
      <fill>
        <patternFill patternType="solid">
          <fgColor rgb="FFFDFFB6"/>
          <bgColor rgb="FFFDFFB6"/>
        </patternFill>
      </fill>
      <border/>
    </dxf>
    <dxf>
      <font/>
      <fill>
        <patternFill patternType="solid">
          <fgColor rgb="FFCAFFBF"/>
          <bgColor rgb="FFCAFFBF"/>
        </patternFill>
      </fill>
      <border/>
    </dxf>
    <dxf>
      <font/>
      <fill>
        <patternFill patternType="solid">
          <fgColor rgb="FF9BF6FF"/>
          <bgColor rgb="FF9BF6FF"/>
        </patternFill>
      </fill>
      <border/>
    </dxf>
    <dxf>
      <font/>
      <fill>
        <patternFill patternType="solid">
          <fgColor rgb="FFA0C4FF"/>
          <bgColor rgb="FFA0C4FF"/>
        </patternFill>
      </fill>
      <border/>
    </dxf>
    <dxf>
      <font/>
      <fill>
        <patternFill patternType="solid">
          <fgColor rgb="FFDFB3FF"/>
          <bgColor rgb="FFDFB3FF"/>
        </patternFill>
      </fill>
      <border/>
    </dxf>
    <dxf>
      <font>
        <color rgb="FF000000"/>
      </font>
      <fill>
        <patternFill patternType="solid">
          <fgColor rgb="FFFFD0FF"/>
          <bgColor rgb="FFFFD0FF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F9ADD"/>
          <bgColor rgb="FFFF9ADD"/>
        </patternFill>
      </fill>
      <border/>
    </dxf>
    <dxf>
      <font/>
      <fill>
        <patternFill patternType="solid">
          <fgColor rgb="FF00FF00"/>
          <bgColor rgb="FF00FF00"/>
        </patternFill>
      </fill>
      <border/>
    </dxf>
    <dxf>
      <font>
        <b/>
        <color rgb="FF292929"/>
      </font>
      <fill>
        <patternFill patternType="solid">
          <fgColor rgb="FFF7981D"/>
          <bgColor rgb="FFF7981D"/>
        </patternFill>
      </fill>
      <border/>
    </dxf>
    <dxf>
      <font>
        <color rgb="FF000000"/>
      </font>
      <fill>
        <patternFill patternType="solid">
          <fgColor rgb="FFFFD6A5"/>
          <bgColor rgb="FFFFD6A5"/>
        </patternFill>
      </fill>
      <border/>
    </dxf>
    <dxf>
      <font>
        <color rgb="FF000000"/>
      </font>
      <fill>
        <patternFill patternType="solid">
          <fgColor rgb="FF9BF6FF"/>
          <bgColor rgb="FF9BF6FF"/>
        </patternFill>
      </fill>
      <border/>
    </dxf>
    <dxf>
      <font/>
      <fill>
        <patternFill patternType="solid">
          <fgColor rgb="FFFFD0FF"/>
          <bgColor rgb="FFFFD0FF"/>
        </patternFill>
      </fill>
      <border/>
    </dxf>
    <dxf>
      <font/>
      <fill>
        <patternFill patternType="solid">
          <fgColor rgb="FF93C47D"/>
          <bgColor rgb="FF93C47D"/>
        </patternFill>
      </fill>
      <border/>
    </dxf>
    <dxf>
      <font>
        <b/>
      </font>
      <fill>
        <patternFill patternType="solid">
          <fgColor rgb="FFFF9900"/>
          <bgColor rgb="FFFF9900"/>
        </patternFill>
      </fill>
      <border/>
    </dxf>
    <dxf>
      <font>
        <color rgb="FFFFFFFF"/>
      </font>
      <fill>
        <patternFill patternType="solid">
          <fgColor rgb="FFFFFFFF"/>
          <bgColor rgb="FFFFFFFF"/>
        </patternFill>
      </fill>
      <border/>
    </dxf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>
        <f>week1!B5</f>
        <v>45564</v>
      </c>
      <c r="B1" s="2" t="str">
        <f>week1!C5</f>
        <v/>
      </c>
      <c r="C1" s="2">
        <f t="shared" ref="C1:C210" si="1">year(A1)</f>
        <v>2024</v>
      </c>
      <c r="D1" s="2">
        <f t="shared" ref="D1:D210" si="2">month(A1)</f>
        <v>9</v>
      </c>
      <c r="E1" s="2">
        <f t="shared" ref="E1:E210" si="3">DAY(A1)</f>
        <v>29</v>
      </c>
      <c r="F1" s="2" t="str">
        <f>week1!F5</f>
        <v/>
      </c>
      <c r="G1" s="2" t="str">
        <f>week1!G5</f>
        <v/>
      </c>
    </row>
    <row r="2">
      <c r="A2" s="1">
        <f>week1!B6</f>
        <v>45564</v>
      </c>
      <c r="B2" s="2" t="str">
        <f>week1!C6</f>
        <v/>
      </c>
      <c r="C2" s="2">
        <f t="shared" si="1"/>
        <v>2024</v>
      </c>
      <c r="D2" s="2">
        <f t="shared" si="2"/>
        <v>9</v>
      </c>
      <c r="E2" s="2">
        <f t="shared" si="3"/>
        <v>29</v>
      </c>
      <c r="F2" s="2" t="str">
        <f>week1!F6</f>
        <v/>
      </c>
      <c r="G2" s="2" t="str">
        <f>week1!G6</f>
        <v/>
      </c>
    </row>
    <row r="3">
      <c r="A3" s="1">
        <f>week1!B7</f>
        <v>45564</v>
      </c>
      <c r="B3" s="2" t="str">
        <f>week1!C7</f>
        <v/>
      </c>
      <c r="C3" s="2">
        <f t="shared" si="1"/>
        <v>2024</v>
      </c>
      <c r="D3" s="2">
        <f t="shared" si="2"/>
        <v>9</v>
      </c>
      <c r="E3" s="2">
        <f t="shared" si="3"/>
        <v>29</v>
      </c>
      <c r="F3" s="2" t="str">
        <f>week1!F7</f>
        <v/>
      </c>
      <c r="G3" s="2" t="str">
        <f>week1!G7</f>
        <v/>
      </c>
    </row>
    <row r="4">
      <c r="A4" s="1">
        <f>week1!B8</f>
        <v>45564</v>
      </c>
      <c r="B4" s="2" t="str">
        <f>week1!C8</f>
        <v/>
      </c>
      <c r="C4" s="2">
        <f t="shared" si="1"/>
        <v>2024</v>
      </c>
      <c r="D4" s="2">
        <f t="shared" si="2"/>
        <v>9</v>
      </c>
      <c r="E4" s="2">
        <f t="shared" si="3"/>
        <v>29</v>
      </c>
      <c r="F4" s="2" t="str">
        <f>week1!F8</f>
        <v/>
      </c>
      <c r="G4" s="2" t="str">
        <f>week1!G8</f>
        <v/>
      </c>
    </row>
    <row r="5">
      <c r="A5" s="1">
        <f>week1!B9</f>
        <v>45564</v>
      </c>
      <c r="B5" s="2" t="str">
        <f>week1!C9</f>
        <v/>
      </c>
      <c r="C5" s="2">
        <f t="shared" si="1"/>
        <v>2024</v>
      </c>
      <c r="D5" s="2">
        <f t="shared" si="2"/>
        <v>9</v>
      </c>
      <c r="E5" s="2">
        <f t="shared" si="3"/>
        <v>29</v>
      </c>
      <c r="F5" s="2" t="str">
        <f>week1!F9</f>
        <v/>
      </c>
      <c r="G5" s="2" t="str">
        <f>week1!G9</f>
        <v/>
      </c>
    </row>
    <row r="6">
      <c r="A6" s="1">
        <f>week1!B10</f>
        <v>45564</v>
      </c>
      <c r="B6" s="2" t="str">
        <f>week1!C10</f>
        <v/>
      </c>
      <c r="C6" s="2">
        <f t="shared" si="1"/>
        <v>2024</v>
      </c>
      <c r="D6" s="2">
        <f t="shared" si="2"/>
        <v>9</v>
      </c>
      <c r="E6" s="2">
        <f t="shared" si="3"/>
        <v>29</v>
      </c>
      <c r="F6" s="2" t="str">
        <f>week1!F10</f>
        <v/>
      </c>
      <c r="G6" s="2" t="str">
        <f>week1!G10</f>
        <v/>
      </c>
    </row>
    <row r="7">
      <c r="A7" s="3">
        <f>week1!B12</f>
        <v>45565</v>
      </c>
      <c r="B7" t="str">
        <f>week1!C12</f>
        <v/>
      </c>
      <c r="C7" s="2">
        <f t="shared" si="1"/>
        <v>2024</v>
      </c>
      <c r="D7" s="2">
        <f t="shared" si="2"/>
        <v>9</v>
      </c>
      <c r="E7" s="2">
        <f t="shared" si="3"/>
        <v>30</v>
      </c>
      <c r="F7" s="2" t="str">
        <f>week1!F12</f>
        <v/>
      </c>
      <c r="G7" s="2" t="str">
        <f>week1!G12</f>
        <v/>
      </c>
    </row>
    <row r="8">
      <c r="A8" s="3">
        <f>week1!B13</f>
        <v>45565</v>
      </c>
      <c r="B8" t="str">
        <f>week1!C13</f>
        <v/>
      </c>
      <c r="C8" s="2">
        <f t="shared" si="1"/>
        <v>2024</v>
      </c>
      <c r="D8" s="2">
        <f t="shared" si="2"/>
        <v>9</v>
      </c>
      <c r="E8" s="2">
        <f t="shared" si="3"/>
        <v>30</v>
      </c>
      <c r="F8" s="2" t="str">
        <f>week1!F13</f>
        <v/>
      </c>
      <c r="G8" s="2" t="str">
        <f>week1!G13</f>
        <v/>
      </c>
    </row>
    <row r="9">
      <c r="A9" s="3">
        <f>week1!B14</f>
        <v>45565</v>
      </c>
      <c r="B9" t="str">
        <f>week1!C14</f>
        <v/>
      </c>
      <c r="C9" s="2">
        <f t="shared" si="1"/>
        <v>2024</v>
      </c>
      <c r="D9" s="2">
        <f t="shared" si="2"/>
        <v>9</v>
      </c>
      <c r="E9" s="2">
        <f t="shared" si="3"/>
        <v>30</v>
      </c>
      <c r="F9" s="2" t="str">
        <f>week1!F14</f>
        <v/>
      </c>
      <c r="G9" s="2" t="str">
        <f>week1!G14</f>
        <v/>
      </c>
    </row>
    <row r="10">
      <c r="A10" s="3">
        <f>week1!B15</f>
        <v>45565</v>
      </c>
      <c r="B10" t="str">
        <f>week1!C15</f>
        <v/>
      </c>
      <c r="C10" s="2">
        <f t="shared" si="1"/>
        <v>2024</v>
      </c>
      <c r="D10" s="2">
        <f t="shared" si="2"/>
        <v>9</v>
      </c>
      <c r="E10" s="2">
        <f t="shared" si="3"/>
        <v>30</v>
      </c>
      <c r="F10" s="2" t="str">
        <f>week1!F15</f>
        <v/>
      </c>
      <c r="G10" s="2" t="str">
        <f>week1!G15</f>
        <v/>
      </c>
    </row>
    <row r="11">
      <c r="A11" s="3">
        <f>week1!B16</f>
        <v>45565</v>
      </c>
      <c r="B11" t="str">
        <f>week1!C16</f>
        <v/>
      </c>
      <c r="C11" s="2">
        <f t="shared" si="1"/>
        <v>2024</v>
      </c>
      <c r="D11" s="2">
        <f t="shared" si="2"/>
        <v>9</v>
      </c>
      <c r="E11" s="2">
        <f t="shared" si="3"/>
        <v>30</v>
      </c>
      <c r="F11" s="2" t="str">
        <f>week1!F16</f>
        <v/>
      </c>
      <c r="G11" s="2" t="str">
        <f>week1!G16</f>
        <v/>
      </c>
    </row>
    <row r="12">
      <c r="A12" s="3">
        <f>week1!B17</f>
        <v>45565</v>
      </c>
      <c r="B12" t="str">
        <f>week1!C17</f>
        <v/>
      </c>
      <c r="C12" s="2">
        <f t="shared" si="1"/>
        <v>2024</v>
      </c>
      <c r="D12" s="2">
        <f t="shared" si="2"/>
        <v>9</v>
      </c>
      <c r="E12" s="2">
        <f t="shared" si="3"/>
        <v>30</v>
      </c>
      <c r="F12" s="2" t="str">
        <f>week1!F17</f>
        <v/>
      </c>
      <c r="G12" s="2" t="str">
        <f>week1!G17</f>
        <v/>
      </c>
    </row>
    <row r="13">
      <c r="A13" s="3">
        <f>week1!B19</f>
        <v>45566</v>
      </c>
      <c r="B13" t="str">
        <f>week1!C19</f>
        <v/>
      </c>
      <c r="C13" s="2">
        <f t="shared" si="1"/>
        <v>2024</v>
      </c>
      <c r="D13" s="2">
        <f t="shared" si="2"/>
        <v>10</v>
      </c>
      <c r="E13" s="2">
        <f t="shared" si="3"/>
        <v>1</v>
      </c>
      <c r="F13" s="2" t="str">
        <f>week1!F19</f>
        <v/>
      </c>
      <c r="G13" s="2" t="str">
        <f>week1!G19</f>
        <v/>
      </c>
    </row>
    <row r="14">
      <c r="A14" s="3">
        <f>week1!B20</f>
        <v>45566</v>
      </c>
      <c r="B14" t="str">
        <f>week1!C20</f>
        <v/>
      </c>
      <c r="C14" s="2">
        <f t="shared" si="1"/>
        <v>2024</v>
      </c>
      <c r="D14" s="2">
        <f t="shared" si="2"/>
        <v>10</v>
      </c>
      <c r="E14" s="2">
        <f t="shared" si="3"/>
        <v>1</v>
      </c>
      <c r="F14" s="2" t="str">
        <f>week1!F20</f>
        <v/>
      </c>
      <c r="G14" s="2" t="str">
        <f>week1!G20</f>
        <v/>
      </c>
    </row>
    <row r="15">
      <c r="A15" s="3">
        <f>week1!B21</f>
        <v>45566</v>
      </c>
      <c r="B15" t="str">
        <f>week1!C21</f>
        <v/>
      </c>
      <c r="C15" s="2">
        <f t="shared" si="1"/>
        <v>2024</v>
      </c>
      <c r="D15" s="2">
        <f t="shared" si="2"/>
        <v>10</v>
      </c>
      <c r="E15" s="2">
        <f t="shared" si="3"/>
        <v>1</v>
      </c>
      <c r="F15" s="2" t="str">
        <f>week1!F21</f>
        <v/>
      </c>
      <c r="G15" s="2" t="str">
        <f>week1!G21</f>
        <v/>
      </c>
    </row>
    <row r="16">
      <c r="A16" s="3">
        <f>week1!B22</f>
        <v>45566</v>
      </c>
      <c r="B16" t="str">
        <f>week1!C22</f>
        <v/>
      </c>
      <c r="C16" s="2">
        <f t="shared" si="1"/>
        <v>2024</v>
      </c>
      <c r="D16" s="2">
        <f t="shared" si="2"/>
        <v>10</v>
      </c>
      <c r="E16" s="2">
        <f t="shared" si="3"/>
        <v>1</v>
      </c>
      <c r="F16" s="2" t="str">
        <f>week1!F22</f>
        <v/>
      </c>
      <c r="G16" s="2" t="str">
        <f>week1!G22</f>
        <v/>
      </c>
    </row>
    <row r="17">
      <c r="A17" s="3">
        <f>week1!B23</f>
        <v>45566</v>
      </c>
      <c r="B17" t="str">
        <f>week1!C23</f>
        <v/>
      </c>
      <c r="C17" s="2">
        <f t="shared" si="1"/>
        <v>2024</v>
      </c>
      <c r="D17" s="2">
        <f t="shared" si="2"/>
        <v>10</v>
      </c>
      <c r="E17" s="2">
        <f t="shared" si="3"/>
        <v>1</v>
      </c>
      <c r="F17" s="2" t="str">
        <f>week1!F23</f>
        <v/>
      </c>
      <c r="G17" s="2" t="str">
        <f>week1!G23</f>
        <v/>
      </c>
    </row>
    <row r="18">
      <c r="A18" s="3">
        <f>week1!B24</f>
        <v>45566</v>
      </c>
      <c r="B18" t="str">
        <f>week1!C24</f>
        <v/>
      </c>
      <c r="C18" s="2">
        <f t="shared" si="1"/>
        <v>2024</v>
      </c>
      <c r="D18" s="2">
        <f t="shared" si="2"/>
        <v>10</v>
      </c>
      <c r="E18" s="2">
        <f t="shared" si="3"/>
        <v>1</v>
      </c>
      <c r="F18" s="2" t="str">
        <f>week1!F24</f>
        <v/>
      </c>
      <c r="G18" s="2" t="str">
        <f>week1!G24</f>
        <v/>
      </c>
    </row>
    <row r="19">
      <c r="A19" s="3">
        <f>week1!B26</f>
        <v>45567</v>
      </c>
      <c r="B19" t="str">
        <f>week1!C26</f>
        <v/>
      </c>
      <c r="C19" s="2">
        <f t="shared" si="1"/>
        <v>2024</v>
      </c>
      <c r="D19" s="2">
        <f t="shared" si="2"/>
        <v>10</v>
      </c>
      <c r="E19" s="2">
        <f t="shared" si="3"/>
        <v>2</v>
      </c>
      <c r="F19" s="2" t="str">
        <f>week1!F26</f>
        <v/>
      </c>
      <c r="G19" s="2" t="str">
        <f>week1!G26</f>
        <v/>
      </c>
    </row>
    <row r="20">
      <c r="A20" s="3">
        <f>week1!B27</f>
        <v>45567</v>
      </c>
      <c r="B20" t="str">
        <f>week1!C27</f>
        <v/>
      </c>
      <c r="C20" s="2">
        <f t="shared" si="1"/>
        <v>2024</v>
      </c>
      <c r="D20" s="2">
        <f t="shared" si="2"/>
        <v>10</v>
      </c>
      <c r="E20" s="2">
        <f t="shared" si="3"/>
        <v>2</v>
      </c>
      <c r="F20" s="2" t="str">
        <f>week1!F27</f>
        <v/>
      </c>
      <c r="G20" s="2" t="str">
        <f>week1!G27</f>
        <v/>
      </c>
    </row>
    <row r="21">
      <c r="A21" s="3">
        <f>week1!B28</f>
        <v>45567</v>
      </c>
      <c r="B21" t="str">
        <f>week1!C28</f>
        <v/>
      </c>
      <c r="C21" s="2">
        <f t="shared" si="1"/>
        <v>2024</v>
      </c>
      <c r="D21" s="2">
        <f t="shared" si="2"/>
        <v>10</v>
      </c>
      <c r="E21" s="2">
        <f t="shared" si="3"/>
        <v>2</v>
      </c>
      <c r="F21" s="2" t="str">
        <f>week1!F28</f>
        <v/>
      </c>
      <c r="G21" s="2" t="str">
        <f>week1!G28</f>
        <v/>
      </c>
    </row>
    <row r="22">
      <c r="A22" s="3">
        <f>week1!B29</f>
        <v>45567</v>
      </c>
      <c r="B22" t="str">
        <f>week1!C29</f>
        <v/>
      </c>
      <c r="C22" s="2">
        <f t="shared" si="1"/>
        <v>2024</v>
      </c>
      <c r="D22" s="2">
        <f t="shared" si="2"/>
        <v>10</v>
      </c>
      <c r="E22" s="2">
        <f t="shared" si="3"/>
        <v>2</v>
      </c>
      <c r="F22" s="2" t="str">
        <f>week1!F29</f>
        <v/>
      </c>
      <c r="G22" s="2" t="str">
        <f>week1!G29</f>
        <v/>
      </c>
    </row>
    <row r="23">
      <c r="A23" s="3">
        <f>week1!B30</f>
        <v>45567</v>
      </c>
      <c r="B23" t="str">
        <f>week1!C30</f>
        <v/>
      </c>
      <c r="C23" s="2">
        <f t="shared" si="1"/>
        <v>2024</v>
      </c>
      <c r="D23" s="2">
        <f t="shared" si="2"/>
        <v>10</v>
      </c>
      <c r="E23" s="2">
        <f t="shared" si="3"/>
        <v>2</v>
      </c>
      <c r="F23" s="2" t="str">
        <f>week1!F30</f>
        <v/>
      </c>
      <c r="G23" s="2" t="str">
        <f>week1!G30</f>
        <v/>
      </c>
    </row>
    <row r="24">
      <c r="A24" s="3">
        <f>week1!B31</f>
        <v>45567</v>
      </c>
      <c r="B24" t="str">
        <f>week1!C31</f>
        <v/>
      </c>
      <c r="C24" s="2">
        <f t="shared" si="1"/>
        <v>2024</v>
      </c>
      <c r="D24" s="2">
        <f t="shared" si="2"/>
        <v>10</v>
      </c>
      <c r="E24" s="2">
        <f t="shared" si="3"/>
        <v>2</v>
      </c>
      <c r="F24" s="2" t="str">
        <f>week1!F31</f>
        <v/>
      </c>
      <c r="G24" s="2" t="str">
        <f>week1!G31</f>
        <v/>
      </c>
    </row>
    <row r="25">
      <c r="A25" s="3">
        <f>week1!B33</f>
        <v>45568</v>
      </c>
      <c r="B25" t="str">
        <f>week1!C33</f>
        <v/>
      </c>
      <c r="C25" s="2">
        <f t="shared" si="1"/>
        <v>2024</v>
      </c>
      <c r="D25" s="2">
        <f t="shared" si="2"/>
        <v>10</v>
      </c>
      <c r="E25" s="2">
        <f t="shared" si="3"/>
        <v>3</v>
      </c>
      <c r="F25" s="2" t="str">
        <f>week1!F33</f>
        <v/>
      </c>
      <c r="G25" s="2" t="str">
        <f>week1!G33</f>
        <v/>
      </c>
    </row>
    <row r="26">
      <c r="A26" s="3">
        <f>week1!B34</f>
        <v>45568</v>
      </c>
      <c r="B26" t="str">
        <f>week1!C34</f>
        <v/>
      </c>
      <c r="C26" s="2">
        <f t="shared" si="1"/>
        <v>2024</v>
      </c>
      <c r="D26" s="2">
        <f t="shared" si="2"/>
        <v>10</v>
      </c>
      <c r="E26" s="2">
        <f t="shared" si="3"/>
        <v>3</v>
      </c>
      <c r="F26" s="2" t="str">
        <f>week1!F34</f>
        <v/>
      </c>
      <c r="G26" s="2" t="str">
        <f>week1!G34</f>
        <v/>
      </c>
    </row>
    <row r="27">
      <c r="A27" s="3">
        <f>week1!B35</f>
        <v>45568</v>
      </c>
      <c r="B27" t="str">
        <f>week1!C35</f>
        <v/>
      </c>
      <c r="C27" s="2">
        <f t="shared" si="1"/>
        <v>2024</v>
      </c>
      <c r="D27" s="2">
        <f t="shared" si="2"/>
        <v>10</v>
      </c>
      <c r="E27" s="2">
        <f t="shared" si="3"/>
        <v>3</v>
      </c>
      <c r="F27" s="2" t="str">
        <f>week1!F35</f>
        <v/>
      </c>
      <c r="G27" s="2" t="str">
        <f>week1!G35</f>
        <v/>
      </c>
    </row>
    <row r="28">
      <c r="A28" s="3">
        <f>week1!B36</f>
        <v>45568</v>
      </c>
      <c r="B28" t="str">
        <f>week1!C36</f>
        <v/>
      </c>
      <c r="C28" s="2">
        <f t="shared" si="1"/>
        <v>2024</v>
      </c>
      <c r="D28" s="2">
        <f t="shared" si="2"/>
        <v>10</v>
      </c>
      <c r="E28" s="2">
        <f t="shared" si="3"/>
        <v>3</v>
      </c>
      <c r="F28" s="2" t="str">
        <f>week1!F36</f>
        <v/>
      </c>
      <c r="G28" s="2" t="str">
        <f>week1!G36</f>
        <v/>
      </c>
    </row>
    <row r="29">
      <c r="A29" s="3">
        <f>week1!B37</f>
        <v>45568</v>
      </c>
      <c r="B29" t="str">
        <f>week1!C37</f>
        <v/>
      </c>
      <c r="C29" s="2">
        <f t="shared" si="1"/>
        <v>2024</v>
      </c>
      <c r="D29" s="2">
        <f t="shared" si="2"/>
        <v>10</v>
      </c>
      <c r="E29" s="2">
        <f t="shared" si="3"/>
        <v>3</v>
      </c>
      <c r="F29" s="2" t="str">
        <f>week1!F37</f>
        <v/>
      </c>
      <c r="G29" s="2" t="str">
        <f>week1!G37</f>
        <v/>
      </c>
    </row>
    <row r="30">
      <c r="A30" s="3">
        <f>week1!B38</f>
        <v>45568</v>
      </c>
      <c r="B30" t="str">
        <f>week1!C38</f>
        <v/>
      </c>
      <c r="C30" s="2">
        <f t="shared" si="1"/>
        <v>2024</v>
      </c>
      <c r="D30" s="2">
        <f t="shared" si="2"/>
        <v>10</v>
      </c>
      <c r="E30" s="2">
        <f t="shared" si="3"/>
        <v>3</v>
      </c>
      <c r="F30" s="2" t="str">
        <f>week1!F38</f>
        <v/>
      </c>
      <c r="G30" s="2" t="str">
        <f>week1!G38</f>
        <v/>
      </c>
    </row>
    <row r="31">
      <c r="A31" s="3">
        <f>week1!B40</f>
        <v>45569</v>
      </c>
      <c r="B31" t="str">
        <f>week1!C40</f>
        <v/>
      </c>
      <c r="C31" s="2">
        <f t="shared" si="1"/>
        <v>2024</v>
      </c>
      <c r="D31" s="2">
        <f t="shared" si="2"/>
        <v>10</v>
      </c>
      <c r="E31" s="2">
        <f t="shared" si="3"/>
        <v>4</v>
      </c>
      <c r="F31" s="2" t="str">
        <f>week1!F40</f>
        <v/>
      </c>
      <c r="G31" s="2" t="str">
        <f>week1!G40</f>
        <v/>
      </c>
    </row>
    <row r="32">
      <c r="A32" s="3">
        <f>week1!B41</f>
        <v>45569</v>
      </c>
      <c r="B32" t="str">
        <f>week1!C41</f>
        <v/>
      </c>
      <c r="C32" s="2">
        <f t="shared" si="1"/>
        <v>2024</v>
      </c>
      <c r="D32" s="2">
        <f t="shared" si="2"/>
        <v>10</v>
      </c>
      <c r="E32" s="2">
        <f t="shared" si="3"/>
        <v>4</v>
      </c>
      <c r="F32" s="2" t="str">
        <f>week1!F41</f>
        <v/>
      </c>
      <c r="G32" s="2" t="str">
        <f>week1!G41</f>
        <v/>
      </c>
    </row>
    <row r="33">
      <c r="A33" s="3">
        <f>week1!B42</f>
        <v>45569</v>
      </c>
      <c r="B33" t="str">
        <f>week1!C42</f>
        <v/>
      </c>
      <c r="C33" s="2">
        <f t="shared" si="1"/>
        <v>2024</v>
      </c>
      <c r="D33" s="2">
        <f t="shared" si="2"/>
        <v>10</v>
      </c>
      <c r="E33" s="2">
        <f t="shared" si="3"/>
        <v>4</v>
      </c>
      <c r="F33" s="2" t="str">
        <f>week1!F42</f>
        <v/>
      </c>
      <c r="G33" s="2" t="str">
        <f>week1!G42</f>
        <v/>
      </c>
    </row>
    <row r="34">
      <c r="A34" s="3">
        <f>week1!B43</f>
        <v>45569</v>
      </c>
      <c r="B34" t="str">
        <f>week1!C43</f>
        <v/>
      </c>
      <c r="C34" s="2">
        <f t="shared" si="1"/>
        <v>2024</v>
      </c>
      <c r="D34" s="2">
        <f t="shared" si="2"/>
        <v>10</v>
      </c>
      <c r="E34" s="2">
        <f t="shared" si="3"/>
        <v>4</v>
      </c>
      <c r="F34" s="2" t="str">
        <f>week1!F43</f>
        <v/>
      </c>
      <c r="G34" s="2" t="str">
        <f>week1!G43</f>
        <v/>
      </c>
    </row>
    <row r="35">
      <c r="A35" s="3">
        <f>week1!B44</f>
        <v>45569</v>
      </c>
      <c r="B35" t="str">
        <f>week1!C44</f>
        <v/>
      </c>
      <c r="C35" s="2">
        <f t="shared" si="1"/>
        <v>2024</v>
      </c>
      <c r="D35" s="2">
        <f t="shared" si="2"/>
        <v>10</v>
      </c>
      <c r="E35" s="2">
        <f t="shared" si="3"/>
        <v>4</v>
      </c>
      <c r="F35" s="2" t="str">
        <f>week1!F44</f>
        <v/>
      </c>
      <c r="G35" s="2" t="str">
        <f>week1!G44</f>
        <v/>
      </c>
    </row>
    <row r="36">
      <c r="A36" s="3">
        <f>week1!B45</f>
        <v>45569</v>
      </c>
      <c r="B36" t="str">
        <f>week1!C45</f>
        <v/>
      </c>
      <c r="C36" s="2">
        <f t="shared" si="1"/>
        <v>2024</v>
      </c>
      <c r="D36" s="2">
        <f t="shared" si="2"/>
        <v>10</v>
      </c>
      <c r="E36" s="2">
        <f t="shared" si="3"/>
        <v>4</v>
      </c>
      <c r="F36" s="2" t="str">
        <f>week1!F45</f>
        <v/>
      </c>
      <c r="G36" s="2" t="str">
        <f>week1!G45</f>
        <v/>
      </c>
    </row>
    <row r="37">
      <c r="A37" s="3">
        <f>week1!B47</f>
        <v>45570</v>
      </c>
      <c r="B37" t="str">
        <f>week1!C47</f>
        <v/>
      </c>
      <c r="C37" s="2">
        <f t="shared" si="1"/>
        <v>2024</v>
      </c>
      <c r="D37" s="2">
        <f t="shared" si="2"/>
        <v>10</v>
      </c>
      <c r="E37" s="2">
        <f t="shared" si="3"/>
        <v>5</v>
      </c>
      <c r="F37" s="2" t="str">
        <f>week1!F47</f>
        <v/>
      </c>
      <c r="G37" s="2" t="str">
        <f>week1!G47</f>
        <v/>
      </c>
    </row>
    <row r="38">
      <c r="A38" s="3">
        <f>week1!B48</f>
        <v>45570</v>
      </c>
      <c r="B38" t="str">
        <f>week1!C48</f>
        <v/>
      </c>
      <c r="C38" s="2">
        <f t="shared" si="1"/>
        <v>2024</v>
      </c>
      <c r="D38" s="2">
        <f t="shared" si="2"/>
        <v>10</v>
      </c>
      <c r="E38" s="2">
        <f t="shared" si="3"/>
        <v>5</v>
      </c>
      <c r="F38" s="2" t="str">
        <f>week1!F48</f>
        <v/>
      </c>
      <c r="G38" s="2" t="str">
        <f>week1!G48</f>
        <v/>
      </c>
    </row>
    <row r="39">
      <c r="A39" s="3">
        <f>week1!B49</f>
        <v>45570</v>
      </c>
      <c r="B39" t="str">
        <f>week1!C49</f>
        <v/>
      </c>
      <c r="C39" s="2">
        <f t="shared" si="1"/>
        <v>2024</v>
      </c>
      <c r="D39" s="2">
        <f t="shared" si="2"/>
        <v>10</v>
      </c>
      <c r="E39" s="2">
        <f t="shared" si="3"/>
        <v>5</v>
      </c>
      <c r="F39" s="2" t="str">
        <f>week1!F49</f>
        <v/>
      </c>
      <c r="G39" s="2" t="str">
        <f>week1!G49</f>
        <v/>
      </c>
    </row>
    <row r="40">
      <c r="A40" s="3">
        <f>week1!B50</f>
        <v>45570</v>
      </c>
      <c r="B40" t="str">
        <f>week1!C50</f>
        <v/>
      </c>
      <c r="C40" s="2">
        <f t="shared" si="1"/>
        <v>2024</v>
      </c>
      <c r="D40" s="2">
        <f t="shared" si="2"/>
        <v>10</v>
      </c>
      <c r="E40" s="2">
        <f t="shared" si="3"/>
        <v>5</v>
      </c>
      <c r="F40" s="2" t="str">
        <f>week1!F50</f>
        <v/>
      </c>
      <c r="G40" s="2" t="str">
        <f>week1!G50</f>
        <v/>
      </c>
    </row>
    <row r="41">
      <c r="A41" s="3">
        <f>week1!B51</f>
        <v>45570</v>
      </c>
      <c r="B41" t="str">
        <f>week1!C51</f>
        <v/>
      </c>
      <c r="C41" s="2">
        <f t="shared" si="1"/>
        <v>2024</v>
      </c>
      <c r="D41" s="2">
        <f t="shared" si="2"/>
        <v>10</v>
      </c>
      <c r="E41" s="2">
        <f t="shared" si="3"/>
        <v>5</v>
      </c>
      <c r="F41" s="2" t="str">
        <f>week1!F51</f>
        <v/>
      </c>
      <c r="G41" s="2" t="str">
        <f>week1!G51</f>
        <v/>
      </c>
    </row>
    <row r="42">
      <c r="A42" s="3">
        <f>week1!B52</f>
        <v>45570</v>
      </c>
      <c r="B42" t="str">
        <f>week1!C52</f>
        <v/>
      </c>
      <c r="C42" s="2">
        <f t="shared" si="1"/>
        <v>2024</v>
      </c>
      <c r="D42" s="2">
        <f t="shared" si="2"/>
        <v>10</v>
      </c>
      <c r="E42" s="2">
        <f t="shared" si="3"/>
        <v>5</v>
      </c>
      <c r="F42" s="2" t="str">
        <f>week1!F52</f>
        <v/>
      </c>
      <c r="G42" s="2" t="str">
        <f>week1!G52</f>
        <v/>
      </c>
    </row>
    <row r="43">
      <c r="A43" s="1">
        <f>week2!B5</f>
        <v>45571</v>
      </c>
      <c r="B43" s="2" t="str">
        <f>week2!C5</f>
        <v/>
      </c>
      <c r="C43" s="2">
        <f t="shared" si="1"/>
        <v>2024</v>
      </c>
      <c r="D43" s="2">
        <f t="shared" si="2"/>
        <v>10</v>
      </c>
      <c r="E43" s="2">
        <f t="shared" si="3"/>
        <v>6</v>
      </c>
      <c r="F43" s="2" t="str">
        <f>week2!F5</f>
        <v/>
      </c>
      <c r="G43" s="2" t="str">
        <f>week2!G5</f>
        <v/>
      </c>
    </row>
    <row r="44">
      <c r="A44" s="1">
        <f>week2!B6</f>
        <v>45571</v>
      </c>
      <c r="B44" s="2" t="str">
        <f>week2!C6</f>
        <v/>
      </c>
      <c r="C44" s="2">
        <f t="shared" si="1"/>
        <v>2024</v>
      </c>
      <c r="D44" s="2">
        <f t="shared" si="2"/>
        <v>10</v>
      </c>
      <c r="E44" s="2">
        <f t="shared" si="3"/>
        <v>6</v>
      </c>
      <c r="F44" s="2" t="str">
        <f>week2!F6</f>
        <v/>
      </c>
      <c r="G44" s="2" t="str">
        <f>week2!G6</f>
        <v/>
      </c>
    </row>
    <row r="45">
      <c r="A45" s="1">
        <f>week2!B7</f>
        <v>45571</v>
      </c>
      <c r="B45" s="2" t="str">
        <f>week2!C7</f>
        <v/>
      </c>
      <c r="C45" s="2">
        <f t="shared" si="1"/>
        <v>2024</v>
      </c>
      <c r="D45" s="2">
        <f t="shared" si="2"/>
        <v>10</v>
      </c>
      <c r="E45" s="2">
        <f t="shared" si="3"/>
        <v>6</v>
      </c>
      <c r="F45" s="2" t="str">
        <f>week2!F7</f>
        <v/>
      </c>
      <c r="G45" s="2" t="str">
        <f>week2!G7</f>
        <v/>
      </c>
    </row>
    <row r="46">
      <c r="A46" s="1">
        <f>week2!B8</f>
        <v>45571</v>
      </c>
      <c r="B46" s="2" t="str">
        <f>week2!C8</f>
        <v/>
      </c>
      <c r="C46" s="2">
        <f t="shared" si="1"/>
        <v>2024</v>
      </c>
      <c r="D46" s="2">
        <f t="shared" si="2"/>
        <v>10</v>
      </c>
      <c r="E46" s="2">
        <f t="shared" si="3"/>
        <v>6</v>
      </c>
      <c r="F46" s="2" t="str">
        <f>week2!F8</f>
        <v/>
      </c>
      <c r="G46" s="2" t="str">
        <f>week2!G8</f>
        <v/>
      </c>
    </row>
    <row r="47">
      <c r="A47" s="1">
        <f>week2!B9</f>
        <v>45571</v>
      </c>
      <c r="B47" s="2" t="str">
        <f>week2!C9</f>
        <v/>
      </c>
      <c r="C47" s="2">
        <f t="shared" si="1"/>
        <v>2024</v>
      </c>
      <c r="D47" s="2">
        <f t="shared" si="2"/>
        <v>10</v>
      </c>
      <c r="E47" s="2">
        <f t="shared" si="3"/>
        <v>6</v>
      </c>
      <c r="F47" s="2" t="str">
        <f>week2!F9</f>
        <v/>
      </c>
      <c r="G47" s="2" t="str">
        <f>week2!G9</f>
        <v/>
      </c>
    </row>
    <row r="48">
      <c r="A48" s="1">
        <f>week2!B10</f>
        <v>45571</v>
      </c>
      <c r="B48" s="2" t="str">
        <f>week2!C10</f>
        <v/>
      </c>
      <c r="C48" s="2">
        <f t="shared" si="1"/>
        <v>2024</v>
      </c>
      <c r="D48" s="2">
        <f t="shared" si="2"/>
        <v>10</v>
      </c>
      <c r="E48" s="2">
        <f t="shared" si="3"/>
        <v>6</v>
      </c>
      <c r="F48" s="2" t="str">
        <f>week2!F10</f>
        <v/>
      </c>
      <c r="G48" s="2" t="str">
        <f>week2!G10</f>
        <v/>
      </c>
    </row>
    <row r="49">
      <c r="A49" s="1">
        <f>week2!B12</f>
        <v>45572</v>
      </c>
      <c r="B49" s="2" t="str">
        <f>week2!C12</f>
        <v/>
      </c>
      <c r="C49" s="2">
        <f t="shared" si="1"/>
        <v>2024</v>
      </c>
      <c r="D49" s="2">
        <f t="shared" si="2"/>
        <v>10</v>
      </c>
      <c r="E49" s="2">
        <f t="shared" si="3"/>
        <v>7</v>
      </c>
      <c r="F49" s="2" t="str">
        <f>week2!F12</f>
        <v/>
      </c>
      <c r="G49" s="2" t="str">
        <f>week2!G12</f>
        <v/>
      </c>
    </row>
    <row r="50">
      <c r="A50" s="1">
        <f>week2!B13</f>
        <v>45572</v>
      </c>
      <c r="B50" s="2" t="str">
        <f>week2!C13</f>
        <v/>
      </c>
      <c r="C50" s="2">
        <f t="shared" si="1"/>
        <v>2024</v>
      </c>
      <c r="D50" s="2">
        <f t="shared" si="2"/>
        <v>10</v>
      </c>
      <c r="E50" s="2">
        <f t="shared" si="3"/>
        <v>7</v>
      </c>
      <c r="F50" s="2" t="str">
        <f>week2!F13</f>
        <v/>
      </c>
      <c r="G50" s="2" t="str">
        <f>week2!G13</f>
        <v/>
      </c>
    </row>
    <row r="51">
      <c r="A51" s="1">
        <f>week2!B14</f>
        <v>45572</v>
      </c>
      <c r="B51" s="2" t="str">
        <f>week2!C14</f>
        <v/>
      </c>
      <c r="C51" s="2">
        <f t="shared" si="1"/>
        <v>2024</v>
      </c>
      <c r="D51" s="2">
        <f t="shared" si="2"/>
        <v>10</v>
      </c>
      <c r="E51" s="2">
        <f t="shared" si="3"/>
        <v>7</v>
      </c>
      <c r="F51" s="2" t="str">
        <f>week2!F14</f>
        <v/>
      </c>
      <c r="G51" s="2" t="str">
        <f>week2!G14</f>
        <v/>
      </c>
    </row>
    <row r="52">
      <c r="A52" s="1">
        <f>week2!B15</f>
        <v>45572</v>
      </c>
      <c r="B52" s="2" t="str">
        <f>week2!C15</f>
        <v/>
      </c>
      <c r="C52" s="2">
        <f t="shared" si="1"/>
        <v>2024</v>
      </c>
      <c r="D52" s="2">
        <f t="shared" si="2"/>
        <v>10</v>
      </c>
      <c r="E52" s="2">
        <f t="shared" si="3"/>
        <v>7</v>
      </c>
      <c r="F52" s="2" t="str">
        <f>week2!F15</f>
        <v/>
      </c>
      <c r="G52" s="2" t="str">
        <f>week2!G15</f>
        <v/>
      </c>
    </row>
    <row r="53">
      <c r="A53" s="1">
        <f>week2!B16</f>
        <v>45572</v>
      </c>
      <c r="B53" s="2" t="str">
        <f>week2!C16</f>
        <v/>
      </c>
      <c r="C53" s="2">
        <f t="shared" si="1"/>
        <v>2024</v>
      </c>
      <c r="D53" s="2">
        <f t="shared" si="2"/>
        <v>10</v>
      </c>
      <c r="E53" s="2">
        <f t="shared" si="3"/>
        <v>7</v>
      </c>
      <c r="F53" s="2" t="str">
        <f>week2!F16</f>
        <v/>
      </c>
      <c r="G53" s="2" t="str">
        <f>week2!G16</f>
        <v/>
      </c>
    </row>
    <row r="54">
      <c r="A54" s="1">
        <f>week2!B17</f>
        <v>45572</v>
      </c>
      <c r="B54" s="2" t="str">
        <f>week2!C17</f>
        <v/>
      </c>
      <c r="C54" s="2">
        <f t="shared" si="1"/>
        <v>2024</v>
      </c>
      <c r="D54" s="2">
        <f t="shared" si="2"/>
        <v>10</v>
      </c>
      <c r="E54" s="2">
        <f t="shared" si="3"/>
        <v>7</v>
      </c>
      <c r="F54" s="2" t="str">
        <f>week2!F17</f>
        <v/>
      </c>
      <c r="G54" s="2" t="str">
        <f>week2!G17</f>
        <v/>
      </c>
    </row>
    <row r="55">
      <c r="A55" s="1">
        <f>week2!B19</f>
        <v>45573</v>
      </c>
      <c r="B55" s="2" t="str">
        <f>week2!C19</f>
        <v/>
      </c>
      <c r="C55" s="2">
        <f t="shared" si="1"/>
        <v>2024</v>
      </c>
      <c r="D55" s="2">
        <f t="shared" si="2"/>
        <v>10</v>
      </c>
      <c r="E55" s="2">
        <f t="shared" si="3"/>
        <v>8</v>
      </c>
      <c r="F55" s="2" t="str">
        <f>week2!F19</f>
        <v/>
      </c>
      <c r="G55" s="2" t="str">
        <f>week2!G19</f>
        <v/>
      </c>
    </row>
    <row r="56">
      <c r="A56" s="3">
        <f>week2!B20</f>
        <v>45573</v>
      </c>
      <c r="B56" t="str">
        <f>week2!C20</f>
        <v/>
      </c>
      <c r="C56" s="2">
        <f t="shared" si="1"/>
        <v>2024</v>
      </c>
      <c r="D56" s="2">
        <f t="shared" si="2"/>
        <v>10</v>
      </c>
      <c r="E56" s="2">
        <f t="shared" si="3"/>
        <v>8</v>
      </c>
      <c r="F56" s="2" t="str">
        <f>week2!F20</f>
        <v/>
      </c>
      <c r="G56" s="2" t="str">
        <f>week2!G20</f>
        <v/>
      </c>
    </row>
    <row r="57">
      <c r="A57" s="3">
        <f>week2!B21</f>
        <v>45573</v>
      </c>
      <c r="B57" t="str">
        <f>week2!C21</f>
        <v/>
      </c>
      <c r="C57" s="2">
        <f t="shared" si="1"/>
        <v>2024</v>
      </c>
      <c r="D57" s="2">
        <f t="shared" si="2"/>
        <v>10</v>
      </c>
      <c r="E57" s="2">
        <f t="shared" si="3"/>
        <v>8</v>
      </c>
      <c r="F57" s="2" t="str">
        <f>week2!F21</f>
        <v/>
      </c>
      <c r="G57" s="2" t="str">
        <f>week2!G21</f>
        <v/>
      </c>
    </row>
    <row r="58">
      <c r="A58" s="3">
        <f>week2!B22</f>
        <v>45573</v>
      </c>
      <c r="B58" t="str">
        <f>week2!C22</f>
        <v/>
      </c>
      <c r="C58" s="2">
        <f t="shared" si="1"/>
        <v>2024</v>
      </c>
      <c r="D58" s="2">
        <f t="shared" si="2"/>
        <v>10</v>
      </c>
      <c r="E58" s="2">
        <f t="shared" si="3"/>
        <v>8</v>
      </c>
      <c r="F58" s="2" t="str">
        <f>week2!F22</f>
        <v/>
      </c>
      <c r="G58" s="2" t="str">
        <f>week2!G22</f>
        <v/>
      </c>
    </row>
    <row r="59">
      <c r="A59" s="3">
        <f>week2!B23</f>
        <v>45573</v>
      </c>
      <c r="B59" t="str">
        <f>week2!C23</f>
        <v/>
      </c>
      <c r="C59" s="2">
        <f t="shared" si="1"/>
        <v>2024</v>
      </c>
      <c r="D59" s="2">
        <f t="shared" si="2"/>
        <v>10</v>
      </c>
      <c r="E59" s="2">
        <f t="shared" si="3"/>
        <v>8</v>
      </c>
      <c r="F59" s="2" t="str">
        <f>week2!F23</f>
        <v/>
      </c>
      <c r="G59" s="2" t="str">
        <f>week2!G23</f>
        <v/>
      </c>
    </row>
    <row r="60">
      <c r="A60" s="3">
        <f>week2!B24</f>
        <v>45573</v>
      </c>
      <c r="B60" t="str">
        <f>week2!C24</f>
        <v/>
      </c>
      <c r="C60" s="2">
        <f t="shared" si="1"/>
        <v>2024</v>
      </c>
      <c r="D60" s="2">
        <f t="shared" si="2"/>
        <v>10</v>
      </c>
      <c r="E60" s="2">
        <f t="shared" si="3"/>
        <v>8</v>
      </c>
      <c r="F60" s="2" t="str">
        <f>week2!F24</f>
        <v/>
      </c>
      <c r="G60" s="2" t="str">
        <f>week2!G24</f>
        <v/>
      </c>
    </row>
    <row r="61">
      <c r="A61" s="3">
        <f>week2!B26</f>
        <v>45574</v>
      </c>
      <c r="B61" t="str">
        <f>week2!C26</f>
        <v/>
      </c>
      <c r="C61" s="2">
        <f t="shared" si="1"/>
        <v>2024</v>
      </c>
      <c r="D61" s="2">
        <f t="shared" si="2"/>
        <v>10</v>
      </c>
      <c r="E61" s="2">
        <f t="shared" si="3"/>
        <v>9</v>
      </c>
      <c r="F61" s="2" t="str">
        <f>week2!F26</f>
        <v/>
      </c>
      <c r="G61" s="2" t="str">
        <f>week2!G26</f>
        <v/>
      </c>
    </row>
    <row r="62">
      <c r="A62" s="3">
        <f>week2!B27</f>
        <v>45574</v>
      </c>
      <c r="B62" t="str">
        <f>week2!C27</f>
        <v/>
      </c>
      <c r="C62" s="2">
        <f t="shared" si="1"/>
        <v>2024</v>
      </c>
      <c r="D62" s="2">
        <f t="shared" si="2"/>
        <v>10</v>
      </c>
      <c r="E62" s="2">
        <f t="shared" si="3"/>
        <v>9</v>
      </c>
      <c r="F62" s="2" t="str">
        <f>week2!F27</f>
        <v/>
      </c>
      <c r="G62" s="2" t="str">
        <f>week2!G27</f>
        <v/>
      </c>
    </row>
    <row r="63">
      <c r="A63" s="3">
        <f>week2!B28</f>
        <v>45574</v>
      </c>
      <c r="B63" t="str">
        <f>week2!C28</f>
        <v/>
      </c>
      <c r="C63" s="2">
        <f t="shared" si="1"/>
        <v>2024</v>
      </c>
      <c r="D63" s="2">
        <f t="shared" si="2"/>
        <v>10</v>
      </c>
      <c r="E63" s="2">
        <f t="shared" si="3"/>
        <v>9</v>
      </c>
      <c r="F63" s="2" t="str">
        <f>week2!F28</f>
        <v/>
      </c>
      <c r="G63" s="2" t="str">
        <f>week2!G28</f>
        <v/>
      </c>
    </row>
    <row r="64">
      <c r="A64" s="3">
        <f>week2!B29</f>
        <v>45574</v>
      </c>
      <c r="B64" t="str">
        <f>week2!C29</f>
        <v/>
      </c>
      <c r="C64" s="2">
        <f t="shared" si="1"/>
        <v>2024</v>
      </c>
      <c r="D64" s="2">
        <f t="shared" si="2"/>
        <v>10</v>
      </c>
      <c r="E64" s="2">
        <f t="shared" si="3"/>
        <v>9</v>
      </c>
      <c r="F64" s="2" t="str">
        <f>week2!F29</f>
        <v/>
      </c>
      <c r="G64" s="2" t="str">
        <f>week2!G29</f>
        <v/>
      </c>
    </row>
    <row r="65">
      <c r="A65" s="3">
        <f>week2!B30</f>
        <v>45574</v>
      </c>
      <c r="B65" t="str">
        <f>week2!C30</f>
        <v/>
      </c>
      <c r="C65" s="2">
        <f t="shared" si="1"/>
        <v>2024</v>
      </c>
      <c r="D65" s="2">
        <f t="shared" si="2"/>
        <v>10</v>
      </c>
      <c r="E65" s="2">
        <f t="shared" si="3"/>
        <v>9</v>
      </c>
      <c r="F65" s="2" t="str">
        <f>week2!F30</f>
        <v/>
      </c>
      <c r="G65" s="2" t="str">
        <f>week2!G30</f>
        <v/>
      </c>
    </row>
    <row r="66">
      <c r="A66" s="3">
        <f>week2!B31</f>
        <v>45574</v>
      </c>
      <c r="B66" t="str">
        <f>week2!C31</f>
        <v/>
      </c>
      <c r="C66" s="2">
        <f t="shared" si="1"/>
        <v>2024</v>
      </c>
      <c r="D66" s="2">
        <f t="shared" si="2"/>
        <v>10</v>
      </c>
      <c r="E66" s="2">
        <f t="shared" si="3"/>
        <v>9</v>
      </c>
      <c r="F66" s="2" t="str">
        <f>week2!F31</f>
        <v/>
      </c>
      <c r="G66" s="2" t="str">
        <f>week2!G31</f>
        <v/>
      </c>
    </row>
    <row r="67">
      <c r="A67" s="3">
        <f>week2!B33</f>
        <v>45575</v>
      </c>
      <c r="B67" t="str">
        <f>week2!C33</f>
        <v/>
      </c>
      <c r="C67" s="2">
        <f t="shared" si="1"/>
        <v>2024</v>
      </c>
      <c r="D67" s="2">
        <f t="shared" si="2"/>
        <v>10</v>
      </c>
      <c r="E67" s="2">
        <f t="shared" si="3"/>
        <v>10</v>
      </c>
      <c r="F67" s="2" t="str">
        <f>week2!F33</f>
        <v/>
      </c>
      <c r="G67" s="2" t="str">
        <f>week2!G33</f>
        <v/>
      </c>
    </row>
    <row r="68">
      <c r="A68" s="3">
        <f>week2!B34</f>
        <v>45575</v>
      </c>
      <c r="B68" t="str">
        <f>week2!C34</f>
        <v/>
      </c>
      <c r="C68" s="2">
        <f t="shared" si="1"/>
        <v>2024</v>
      </c>
      <c r="D68" s="2">
        <f t="shared" si="2"/>
        <v>10</v>
      </c>
      <c r="E68" s="2">
        <f t="shared" si="3"/>
        <v>10</v>
      </c>
      <c r="F68" s="2" t="str">
        <f>week2!F34</f>
        <v/>
      </c>
      <c r="G68" s="2" t="str">
        <f>week2!G34</f>
        <v/>
      </c>
    </row>
    <row r="69">
      <c r="A69" s="3">
        <f>week2!B35</f>
        <v>45575</v>
      </c>
      <c r="B69" t="str">
        <f>week2!C35</f>
        <v/>
      </c>
      <c r="C69" s="2">
        <f t="shared" si="1"/>
        <v>2024</v>
      </c>
      <c r="D69" s="2">
        <f t="shared" si="2"/>
        <v>10</v>
      </c>
      <c r="E69" s="2">
        <f t="shared" si="3"/>
        <v>10</v>
      </c>
      <c r="F69" s="2" t="str">
        <f>week2!F35</f>
        <v/>
      </c>
      <c r="G69" s="2" t="str">
        <f>week2!G35</f>
        <v/>
      </c>
    </row>
    <row r="70">
      <c r="A70" s="3">
        <f>week2!B36</f>
        <v>45575</v>
      </c>
      <c r="B70" t="str">
        <f>week2!C36</f>
        <v/>
      </c>
      <c r="C70" s="2">
        <f t="shared" si="1"/>
        <v>2024</v>
      </c>
      <c r="D70" s="2">
        <f t="shared" si="2"/>
        <v>10</v>
      </c>
      <c r="E70" s="2">
        <f t="shared" si="3"/>
        <v>10</v>
      </c>
      <c r="F70" s="2" t="str">
        <f>week2!F36</f>
        <v/>
      </c>
      <c r="G70" s="2" t="str">
        <f>week2!G36</f>
        <v/>
      </c>
    </row>
    <row r="71">
      <c r="A71" s="3">
        <f>week2!B37</f>
        <v>45575</v>
      </c>
      <c r="B71" t="str">
        <f>week2!C37</f>
        <v/>
      </c>
      <c r="C71" s="2">
        <f t="shared" si="1"/>
        <v>2024</v>
      </c>
      <c r="D71" s="2">
        <f t="shared" si="2"/>
        <v>10</v>
      </c>
      <c r="E71" s="2">
        <f t="shared" si="3"/>
        <v>10</v>
      </c>
      <c r="F71" s="2" t="str">
        <f>week2!F37</f>
        <v/>
      </c>
      <c r="G71" s="2" t="str">
        <f>week2!G37</f>
        <v/>
      </c>
    </row>
    <row r="72">
      <c r="A72" s="3">
        <f>week2!B38</f>
        <v>45575</v>
      </c>
      <c r="B72" t="str">
        <f>week2!C38</f>
        <v/>
      </c>
      <c r="C72" s="2">
        <f t="shared" si="1"/>
        <v>2024</v>
      </c>
      <c r="D72" s="2">
        <f t="shared" si="2"/>
        <v>10</v>
      </c>
      <c r="E72" s="2">
        <f t="shared" si="3"/>
        <v>10</v>
      </c>
      <c r="F72" s="2" t="str">
        <f>week2!F38</f>
        <v/>
      </c>
      <c r="G72" s="2" t="str">
        <f>week2!G38</f>
        <v/>
      </c>
    </row>
    <row r="73">
      <c r="A73" s="3">
        <f>week2!B40</f>
        <v>45576</v>
      </c>
      <c r="B73" t="str">
        <f>week2!C40</f>
        <v/>
      </c>
      <c r="C73" s="2">
        <f t="shared" si="1"/>
        <v>2024</v>
      </c>
      <c r="D73" s="2">
        <f t="shared" si="2"/>
        <v>10</v>
      </c>
      <c r="E73" s="2">
        <f t="shared" si="3"/>
        <v>11</v>
      </c>
      <c r="F73" s="2" t="str">
        <f>week2!F40</f>
        <v/>
      </c>
      <c r="G73" s="2" t="str">
        <f>week2!G40</f>
        <v/>
      </c>
    </row>
    <row r="74">
      <c r="A74" s="3">
        <f>week2!B41</f>
        <v>45576</v>
      </c>
      <c r="B74" t="str">
        <f>week2!C41</f>
        <v/>
      </c>
      <c r="C74" s="2">
        <f t="shared" si="1"/>
        <v>2024</v>
      </c>
      <c r="D74" s="2">
        <f t="shared" si="2"/>
        <v>10</v>
      </c>
      <c r="E74" s="2">
        <f t="shared" si="3"/>
        <v>11</v>
      </c>
      <c r="F74" s="2" t="str">
        <f>week2!F41</f>
        <v/>
      </c>
      <c r="G74" s="2" t="str">
        <f>week2!G41</f>
        <v/>
      </c>
    </row>
    <row r="75">
      <c r="A75" s="3">
        <f>week2!B42</f>
        <v>45576</v>
      </c>
      <c r="B75" t="str">
        <f>week2!C42</f>
        <v/>
      </c>
      <c r="C75" s="2">
        <f t="shared" si="1"/>
        <v>2024</v>
      </c>
      <c r="D75" s="2">
        <f t="shared" si="2"/>
        <v>10</v>
      </c>
      <c r="E75" s="2">
        <f t="shared" si="3"/>
        <v>11</v>
      </c>
      <c r="F75" s="2" t="str">
        <f>week2!F42</f>
        <v/>
      </c>
      <c r="G75" s="2" t="str">
        <f>week2!G42</f>
        <v/>
      </c>
    </row>
    <row r="76">
      <c r="A76" s="3">
        <f>week2!B43</f>
        <v>45576</v>
      </c>
      <c r="B76" t="str">
        <f>week2!C43</f>
        <v/>
      </c>
      <c r="C76" s="2">
        <f t="shared" si="1"/>
        <v>2024</v>
      </c>
      <c r="D76" s="2">
        <f t="shared" si="2"/>
        <v>10</v>
      </c>
      <c r="E76" s="2">
        <f t="shared" si="3"/>
        <v>11</v>
      </c>
      <c r="F76" s="2" t="str">
        <f>week2!F43</f>
        <v/>
      </c>
      <c r="G76" s="2" t="str">
        <f>week2!G43</f>
        <v/>
      </c>
    </row>
    <row r="77">
      <c r="A77" s="3">
        <f>week2!B44</f>
        <v>45576</v>
      </c>
      <c r="B77" t="str">
        <f>week2!C44</f>
        <v/>
      </c>
      <c r="C77" s="2">
        <f t="shared" si="1"/>
        <v>2024</v>
      </c>
      <c r="D77" s="2">
        <f t="shared" si="2"/>
        <v>10</v>
      </c>
      <c r="E77" s="2">
        <f t="shared" si="3"/>
        <v>11</v>
      </c>
      <c r="F77" s="2" t="str">
        <f>week2!F44</f>
        <v/>
      </c>
      <c r="G77" s="2" t="str">
        <f>week2!G44</f>
        <v/>
      </c>
    </row>
    <row r="78">
      <c r="A78" s="3">
        <f>week2!B45</f>
        <v>45576</v>
      </c>
      <c r="B78" t="str">
        <f>week2!C45</f>
        <v/>
      </c>
      <c r="C78" s="2">
        <f t="shared" si="1"/>
        <v>2024</v>
      </c>
      <c r="D78" s="2">
        <f t="shared" si="2"/>
        <v>10</v>
      </c>
      <c r="E78" s="2">
        <f t="shared" si="3"/>
        <v>11</v>
      </c>
      <c r="F78" s="2" t="str">
        <f>week2!F45</f>
        <v/>
      </c>
      <c r="G78" s="2" t="str">
        <f>week2!G45</f>
        <v/>
      </c>
    </row>
    <row r="79">
      <c r="A79" s="3">
        <f>week2!B47</f>
        <v>45577</v>
      </c>
      <c r="B79" t="str">
        <f>week2!C47</f>
        <v/>
      </c>
      <c r="C79" s="2">
        <f t="shared" si="1"/>
        <v>2024</v>
      </c>
      <c r="D79" s="2">
        <f t="shared" si="2"/>
        <v>10</v>
      </c>
      <c r="E79" s="2">
        <f t="shared" si="3"/>
        <v>12</v>
      </c>
      <c r="F79" s="2" t="str">
        <f>week2!F47</f>
        <v/>
      </c>
      <c r="G79" s="2" t="str">
        <f>week2!G47</f>
        <v/>
      </c>
    </row>
    <row r="80">
      <c r="A80" s="3">
        <f>week2!B48</f>
        <v>45577</v>
      </c>
      <c r="B80" t="str">
        <f>week2!C48</f>
        <v/>
      </c>
      <c r="C80" s="2">
        <f t="shared" si="1"/>
        <v>2024</v>
      </c>
      <c r="D80" s="2">
        <f t="shared" si="2"/>
        <v>10</v>
      </c>
      <c r="E80" s="2">
        <f t="shared" si="3"/>
        <v>12</v>
      </c>
      <c r="F80" s="2" t="str">
        <f>week2!F48</f>
        <v/>
      </c>
      <c r="G80" s="2" t="str">
        <f>week2!G48</f>
        <v/>
      </c>
    </row>
    <row r="81">
      <c r="A81" s="3">
        <f>week2!B49</f>
        <v>45577</v>
      </c>
      <c r="B81" t="str">
        <f>week2!C49</f>
        <v/>
      </c>
      <c r="C81" s="2">
        <f t="shared" si="1"/>
        <v>2024</v>
      </c>
      <c r="D81" s="2">
        <f t="shared" si="2"/>
        <v>10</v>
      </c>
      <c r="E81" s="2">
        <f t="shared" si="3"/>
        <v>12</v>
      </c>
      <c r="F81" s="2" t="str">
        <f>week2!F49</f>
        <v/>
      </c>
      <c r="G81" s="2" t="str">
        <f>week2!G49</f>
        <v/>
      </c>
    </row>
    <row r="82">
      <c r="A82" s="3">
        <f>week2!B50</f>
        <v>45577</v>
      </c>
      <c r="B82" t="str">
        <f>week2!C50</f>
        <v/>
      </c>
      <c r="C82" s="2">
        <f t="shared" si="1"/>
        <v>2024</v>
      </c>
      <c r="D82" s="2">
        <f t="shared" si="2"/>
        <v>10</v>
      </c>
      <c r="E82" s="2">
        <f t="shared" si="3"/>
        <v>12</v>
      </c>
      <c r="F82" s="2" t="str">
        <f>week2!F50</f>
        <v/>
      </c>
      <c r="G82" s="2" t="str">
        <f>week2!G50</f>
        <v/>
      </c>
    </row>
    <row r="83">
      <c r="A83" s="3">
        <f>week2!B51</f>
        <v>45577</v>
      </c>
      <c r="B83" t="str">
        <f>week2!C51</f>
        <v/>
      </c>
      <c r="C83" s="2">
        <f t="shared" si="1"/>
        <v>2024</v>
      </c>
      <c r="D83" s="2">
        <f t="shared" si="2"/>
        <v>10</v>
      </c>
      <c r="E83" s="2">
        <f t="shared" si="3"/>
        <v>12</v>
      </c>
      <c r="F83" s="2" t="str">
        <f>week2!F51</f>
        <v/>
      </c>
      <c r="G83" s="2" t="str">
        <f>week2!G51</f>
        <v/>
      </c>
    </row>
    <row r="84">
      <c r="A84" s="3">
        <f>week2!B52</f>
        <v>45577</v>
      </c>
      <c r="B84" t="str">
        <f>week2!C52</f>
        <v/>
      </c>
      <c r="C84" s="2">
        <f t="shared" si="1"/>
        <v>2024</v>
      </c>
      <c r="D84" s="2">
        <f t="shared" si="2"/>
        <v>10</v>
      </c>
      <c r="E84" s="2">
        <f t="shared" si="3"/>
        <v>12</v>
      </c>
      <c r="F84" s="2" t="str">
        <f>week2!F52</f>
        <v/>
      </c>
      <c r="G84" s="2" t="str">
        <f>week2!G52</f>
        <v/>
      </c>
    </row>
    <row r="85">
      <c r="A85" s="3">
        <f>week3!B5</f>
        <v>45578</v>
      </c>
      <c r="B85" t="str">
        <f>week3!C5</f>
        <v/>
      </c>
      <c r="C85" s="2">
        <f t="shared" si="1"/>
        <v>2024</v>
      </c>
      <c r="D85" s="2">
        <f t="shared" si="2"/>
        <v>10</v>
      </c>
      <c r="E85" s="2">
        <f t="shared" si="3"/>
        <v>13</v>
      </c>
      <c r="F85" t="str">
        <f>week3!F5</f>
        <v/>
      </c>
      <c r="G85" t="str">
        <f>week3!G5</f>
        <v/>
      </c>
    </row>
    <row r="86">
      <c r="A86" s="3">
        <f>week3!B6</f>
        <v>45578</v>
      </c>
      <c r="B86" t="str">
        <f>week3!C6</f>
        <v/>
      </c>
      <c r="C86" s="2">
        <f t="shared" si="1"/>
        <v>2024</v>
      </c>
      <c r="D86" s="2">
        <f t="shared" si="2"/>
        <v>10</v>
      </c>
      <c r="E86" s="2">
        <f t="shared" si="3"/>
        <v>13</v>
      </c>
      <c r="F86" t="str">
        <f>week3!F6</f>
        <v/>
      </c>
      <c r="G86" t="str">
        <f>week3!G6</f>
        <v/>
      </c>
    </row>
    <row r="87">
      <c r="A87" s="3">
        <f>week3!B7</f>
        <v>45578</v>
      </c>
      <c r="B87" t="str">
        <f>week3!C7</f>
        <v/>
      </c>
      <c r="C87" s="2">
        <f t="shared" si="1"/>
        <v>2024</v>
      </c>
      <c r="D87" s="2">
        <f t="shared" si="2"/>
        <v>10</v>
      </c>
      <c r="E87" s="2">
        <f t="shared" si="3"/>
        <v>13</v>
      </c>
      <c r="F87" t="str">
        <f>week3!F7</f>
        <v/>
      </c>
      <c r="G87" t="str">
        <f>week3!G7</f>
        <v/>
      </c>
    </row>
    <row r="88">
      <c r="A88" s="3">
        <f>week3!B8</f>
        <v>45578</v>
      </c>
      <c r="B88" t="str">
        <f>week3!C8</f>
        <v/>
      </c>
      <c r="C88" s="2">
        <f t="shared" si="1"/>
        <v>2024</v>
      </c>
      <c r="D88" s="2">
        <f t="shared" si="2"/>
        <v>10</v>
      </c>
      <c r="E88" s="2">
        <f t="shared" si="3"/>
        <v>13</v>
      </c>
      <c r="F88" t="str">
        <f>week3!F8</f>
        <v/>
      </c>
      <c r="G88" t="str">
        <f>week3!G8</f>
        <v/>
      </c>
    </row>
    <row r="89">
      <c r="A89" s="3">
        <f>week3!B9</f>
        <v>45578</v>
      </c>
      <c r="B89" t="str">
        <f>week3!C9</f>
        <v/>
      </c>
      <c r="C89" s="2">
        <f t="shared" si="1"/>
        <v>2024</v>
      </c>
      <c r="D89" s="2">
        <f t="shared" si="2"/>
        <v>10</v>
      </c>
      <c r="E89" s="2">
        <f t="shared" si="3"/>
        <v>13</v>
      </c>
      <c r="F89" t="str">
        <f>week3!F9</f>
        <v/>
      </c>
      <c r="G89" t="str">
        <f>week3!G9</f>
        <v/>
      </c>
    </row>
    <row r="90">
      <c r="A90" s="3">
        <f>week3!B10</f>
        <v>45578</v>
      </c>
      <c r="B90" t="str">
        <f>week3!C10</f>
        <v/>
      </c>
      <c r="C90" s="2">
        <f t="shared" si="1"/>
        <v>2024</v>
      </c>
      <c r="D90" s="2">
        <f t="shared" si="2"/>
        <v>10</v>
      </c>
      <c r="E90" s="2">
        <f t="shared" si="3"/>
        <v>13</v>
      </c>
      <c r="F90" t="str">
        <f>week3!F10</f>
        <v/>
      </c>
      <c r="G90" t="str">
        <f>week3!G10</f>
        <v/>
      </c>
    </row>
    <row r="91">
      <c r="A91" s="3">
        <f>week3!B12</f>
        <v>45579</v>
      </c>
      <c r="B91" t="str">
        <f>week3!C12</f>
        <v/>
      </c>
      <c r="C91" s="2">
        <f t="shared" si="1"/>
        <v>2024</v>
      </c>
      <c r="D91" s="2">
        <f t="shared" si="2"/>
        <v>10</v>
      </c>
      <c r="E91" s="2">
        <f t="shared" si="3"/>
        <v>14</v>
      </c>
      <c r="F91" t="str">
        <f>week3!F12</f>
        <v/>
      </c>
      <c r="G91" t="str">
        <f>week3!G12</f>
        <v/>
      </c>
    </row>
    <row r="92">
      <c r="A92" s="3">
        <f>week3!B13</f>
        <v>45579</v>
      </c>
      <c r="B92" t="str">
        <f>week3!C13</f>
        <v/>
      </c>
      <c r="C92" s="2">
        <f t="shared" si="1"/>
        <v>2024</v>
      </c>
      <c r="D92" s="2">
        <f t="shared" si="2"/>
        <v>10</v>
      </c>
      <c r="E92" s="2">
        <f t="shared" si="3"/>
        <v>14</v>
      </c>
      <c r="F92" t="str">
        <f>week3!F13</f>
        <v/>
      </c>
      <c r="G92" t="str">
        <f>week3!G13</f>
        <v/>
      </c>
    </row>
    <row r="93">
      <c r="A93" s="3">
        <f>week3!B14</f>
        <v>45579</v>
      </c>
      <c r="B93" t="str">
        <f>week3!C14</f>
        <v/>
      </c>
      <c r="C93" s="2">
        <f t="shared" si="1"/>
        <v>2024</v>
      </c>
      <c r="D93" s="2">
        <f t="shared" si="2"/>
        <v>10</v>
      </c>
      <c r="E93" s="2">
        <f t="shared" si="3"/>
        <v>14</v>
      </c>
      <c r="F93" t="str">
        <f>week3!F14</f>
        <v/>
      </c>
      <c r="G93" t="str">
        <f>week3!G14</f>
        <v/>
      </c>
    </row>
    <row r="94">
      <c r="A94" s="3">
        <f>week3!B15</f>
        <v>45579</v>
      </c>
      <c r="B94" t="str">
        <f>week3!C15</f>
        <v/>
      </c>
      <c r="C94" s="2">
        <f t="shared" si="1"/>
        <v>2024</v>
      </c>
      <c r="D94" s="2">
        <f t="shared" si="2"/>
        <v>10</v>
      </c>
      <c r="E94" s="2">
        <f t="shared" si="3"/>
        <v>14</v>
      </c>
      <c r="F94" t="str">
        <f>week3!F15</f>
        <v/>
      </c>
      <c r="G94" t="str">
        <f>week3!G15</f>
        <v/>
      </c>
    </row>
    <row r="95">
      <c r="A95" s="3">
        <f>week3!B16</f>
        <v>45579</v>
      </c>
      <c r="B95" t="str">
        <f>week3!C16</f>
        <v/>
      </c>
      <c r="C95" s="2">
        <f t="shared" si="1"/>
        <v>2024</v>
      </c>
      <c r="D95" s="2">
        <f t="shared" si="2"/>
        <v>10</v>
      </c>
      <c r="E95" s="2">
        <f t="shared" si="3"/>
        <v>14</v>
      </c>
      <c r="F95" t="str">
        <f>week3!F16</f>
        <v/>
      </c>
      <c r="G95" t="str">
        <f>week3!G16</f>
        <v/>
      </c>
    </row>
    <row r="96">
      <c r="A96" s="3">
        <f>week3!B17</f>
        <v>45579</v>
      </c>
      <c r="B96" t="str">
        <f>week3!C17</f>
        <v/>
      </c>
      <c r="C96" s="2">
        <f t="shared" si="1"/>
        <v>2024</v>
      </c>
      <c r="D96" s="2">
        <f t="shared" si="2"/>
        <v>10</v>
      </c>
      <c r="E96" s="2">
        <f t="shared" si="3"/>
        <v>14</v>
      </c>
      <c r="F96" t="str">
        <f>week3!F17</f>
        <v/>
      </c>
      <c r="G96" t="str">
        <f>week3!G17</f>
        <v/>
      </c>
    </row>
    <row r="97">
      <c r="A97" s="3">
        <f>week3!B19</f>
        <v>45580</v>
      </c>
      <c r="B97" t="str">
        <f>week3!C19</f>
        <v/>
      </c>
      <c r="C97" s="2">
        <f t="shared" si="1"/>
        <v>2024</v>
      </c>
      <c r="D97" s="2">
        <f t="shared" si="2"/>
        <v>10</v>
      </c>
      <c r="E97" s="2">
        <f t="shared" si="3"/>
        <v>15</v>
      </c>
      <c r="F97" t="str">
        <f>week3!F19</f>
        <v/>
      </c>
      <c r="G97" t="str">
        <f>week3!G19</f>
        <v/>
      </c>
    </row>
    <row r="98">
      <c r="A98" s="3">
        <f>week3!B20</f>
        <v>45580</v>
      </c>
      <c r="B98" t="str">
        <f>week3!C20</f>
        <v/>
      </c>
      <c r="C98" s="2">
        <f t="shared" si="1"/>
        <v>2024</v>
      </c>
      <c r="D98" s="2">
        <f t="shared" si="2"/>
        <v>10</v>
      </c>
      <c r="E98" s="2">
        <f t="shared" si="3"/>
        <v>15</v>
      </c>
      <c r="F98" t="str">
        <f>week3!F20</f>
        <v/>
      </c>
      <c r="G98" t="str">
        <f>week3!G20</f>
        <v/>
      </c>
    </row>
    <row r="99">
      <c r="A99" s="3">
        <f>week3!B21</f>
        <v>45580</v>
      </c>
      <c r="B99" t="str">
        <f>week3!C21</f>
        <v/>
      </c>
      <c r="C99" s="2">
        <f t="shared" si="1"/>
        <v>2024</v>
      </c>
      <c r="D99" s="2">
        <f t="shared" si="2"/>
        <v>10</v>
      </c>
      <c r="E99" s="2">
        <f t="shared" si="3"/>
        <v>15</v>
      </c>
      <c r="F99" t="str">
        <f>week3!F21</f>
        <v/>
      </c>
      <c r="G99" t="str">
        <f>week3!G21</f>
        <v/>
      </c>
    </row>
    <row r="100">
      <c r="A100" s="3">
        <f>week3!B22</f>
        <v>45580</v>
      </c>
      <c r="B100" t="str">
        <f>week3!C22</f>
        <v/>
      </c>
      <c r="C100" s="2">
        <f t="shared" si="1"/>
        <v>2024</v>
      </c>
      <c r="D100" s="2">
        <f t="shared" si="2"/>
        <v>10</v>
      </c>
      <c r="E100" s="2">
        <f t="shared" si="3"/>
        <v>15</v>
      </c>
      <c r="F100" t="str">
        <f>week3!F22</f>
        <v/>
      </c>
      <c r="G100" t="str">
        <f>week3!G22</f>
        <v/>
      </c>
    </row>
    <row r="101">
      <c r="A101" s="3">
        <f>week3!B23</f>
        <v>45580</v>
      </c>
      <c r="B101" t="str">
        <f>week3!C23</f>
        <v/>
      </c>
      <c r="C101" s="2">
        <f t="shared" si="1"/>
        <v>2024</v>
      </c>
      <c r="D101" s="2">
        <f t="shared" si="2"/>
        <v>10</v>
      </c>
      <c r="E101" s="2">
        <f t="shared" si="3"/>
        <v>15</v>
      </c>
      <c r="F101" t="str">
        <f>week3!F23</f>
        <v/>
      </c>
      <c r="G101" t="str">
        <f>week3!G23</f>
        <v/>
      </c>
    </row>
    <row r="102">
      <c r="A102" s="3">
        <f>week3!B24</f>
        <v>45580</v>
      </c>
      <c r="B102" t="str">
        <f>week3!C24</f>
        <v/>
      </c>
      <c r="C102" s="2">
        <f t="shared" si="1"/>
        <v>2024</v>
      </c>
      <c r="D102" s="2">
        <f t="shared" si="2"/>
        <v>10</v>
      </c>
      <c r="E102" s="2">
        <f t="shared" si="3"/>
        <v>15</v>
      </c>
      <c r="F102" t="str">
        <f>week3!F24</f>
        <v/>
      </c>
      <c r="G102" t="str">
        <f>week3!G24</f>
        <v/>
      </c>
    </row>
    <row r="103">
      <c r="A103" s="3">
        <f>week3!B26</f>
        <v>45581</v>
      </c>
      <c r="B103" t="str">
        <f>week3!C26</f>
        <v/>
      </c>
      <c r="C103" s="2">
        <f t="shared" si="1"/>
        <v>2024</v>
      </c>
      <c r="D103" s="2">
        <f t="shared" si="2"/>
        <v>10</v>
      </c>
      <c r="E103" s="2">
        <f t="shared" si="3"/>
        <v>16</v>
      </c>
      <c r="F103" t="str">
        <f>week3!F26</f>
        <v/>
      </c>
      <c r="G103" t="str">
        <f>week3!G26</f>
        <v/>
      </c>
    </row>
    <row r="104">
      <c r="A104" s="3">
        <f>week3!B27</f>
        <v>45581</v>
      </c>
      <c r="B104" t="str">
        <f>week3!C27</f>
        <v/>
      </c>
      <c r="C104" s="2">
        <f t="shared" si="1"/>
        <v>2024</v>
      </c>
      <c r="D104" s="2">
        <f t="shared" si="2"/>
        <v>10</v>
      </c>
      <c r="E104" s="2">
        <f t="shared" si="3"/>
        <v>16</v>
      </c>
      <c r="F104" t="str">
        <f>week3!F27</f>
        <v/>
      </c>
      <c r="G104" t="str">
        <f>week3!G27</f>
        <v/>
      </c>
    </row>
    <row r="105">
      <c r="A105" s="3">
        <f>week3!B28</f>
        <v>45581</v>
      </c>
      <c r="B105" t="str">
        <f>week3!C28</f>
        <v/>
      </c>
      <c r="C105" s="2">
        <f t="shared" si="1"/>
        <v>2024</v>
      </c>
      <c r="D105" s="2">
        <f t="shared" si="2"/>
        <v>10</v>
      </c>
      <c r="E105" s="2">
        <f t="shared" si="3"/>
        <v>16</v>
      </c>
      <c r="F105" t="str">
        <f>week3!F28</f>
        <v/>
      </c>
      <c r="G105" t="str">
        <f>week3!G28</f>
        <v/>
      </c>
    </row>
    <row r="106">
      <c r="A106" s="3">
        <f>week3!B29</f>
        <v>45581</v>
      </c>
      <c r="B106" t="str">
        <f>week3!C29</f>
        <v/>
      </c>
      <c r="C106" s="2">
        <f t="shared" si="1"/>
        <v>2024</v>
      </c>
      <c r="D106" s="2">
        <f t="shared" si="2"/>
        <v>10</v>
      </c>
      <c r="E106" s="2">
        <f t="shared" si="3"/>
        <v>16</v>
      </c>
      <c r="F106" t="str">
        <f>week3!F29</f>
        <v/>
      </c>
      <c r="G106" t="str">
        <f>week3!G29</f>
        <v/>
      </c>
    </row>
    <row r="107">
      <c r="A107" s="3">
        <f>week3!B30</f>
        <v>45581</v>
      </c>
      <c r="B107" t="str">
        <f>week3!C30</f>
        <v/>
      </c>
      <c r="C107" s="2">
        <f t="shared" si="1"/>
        <v>2024</v>
      </c>
      <c r="D107" s="2">
        <f t="shared" si="2"/>
        <v>10</v>
      </c>
      <c r="E107" s="2">
        <f t="shared" si="3"/>
        <v>16</v>
      </c>
      <c r="F107" t="str">
        <f>week3!F30</f>
        <v/>
      </c>
      <c r="G107" t="str">
        <f>week3!G30</f>
        <v/>
      </c>
    </row>
    <row r="108">
      <c r="A108" s="3">
        <f>week3!B31</f>
        <v>45581</v>
      </c>
      <c r="B108" t="str">
        <f>week3!C31</f>
        <v/>
      </c>
      <c r="C108" s="2">
        <f t="shared" si="1"/>
        <v>2024</v>
      </c>
      <c r="D108" s="2">
        <f t="shared" si="2"/>
        <v>10</v>
      </c>
      <c r="E108" s="2">
        <f t="shared" si="3"/>
        <v>16</v>
      </c>
      <c r="F108" t="str">
        <f>week3!F31</f>
        <v/>
      </c>
      <c r="G108" t="str">
        <f>week3!G31</f>
        <v/>
      </c>
    </row>
    <row r="109">
      <c r="A109" s="3">
        <f>week3!B33</f>
        <v>45582</v>
      </c>
      <c r="B109" t="str">
        <f>week3!C33</f>
        <v/>
      </c>
      <c r="C109" s="2">
        <f t="shared" si="1"/>
        <v>2024</v>
      </c>
      <c r="D109" s="2">
        <f t="shared" si="2"/>
        <v>10</v>
      </c>
      <c r="E109" s="2">
        <f t="shared" si="3"/>
        <v>17</v>
      </c>
      <c r="F109" t="str">
        <f>week3!F33</f>
        <v/>
      </c>
      <c r="G109" t="str">
        <f>week3!G33</f>
        <v/>
      </c>
    </row>
    <row r="110">
      <c r="A110" s="3">
        <f>week3!B34</f>
        <v>45582</v>
      </c>
      <c r="B110" t="str">
        <f>week3!C34</f>
        <v/>
      </c>
      <c r="C110" s="2">
        <f t="shared" si="1"/>
        <v>2024</v>
      </c>
      <c r="D110" s="2">
        <f t="shared" si="2"/>
        <v>10</v>
      </c>
      <c r="E110" s="2">
        <f t="shared" si="3"/>
        <v>17</v>
      </c>
      <c r="F110" t="str">
        <f>week3!F34</f>
        <v/>
      </c>
      <c r="G110" t="str">
        <f>week3!G34</f>
        <v/>
      </c>
    </row>
    <row r="111">
      <c r="A111" s="3">
        <f>week3!B35</f>
        <v>45582</v>
      </c>
      <c r="B111" t="str">
        <f>week3!C35</f>
        <v/>
      </c>
      <c r="C111" s="2">
        <f t="shared" si="1"/>
        <v>2024</v>
      </c>
      <c r="D111" s="2">
        <f t="shared" si="2"/>
        <v>10</v>
      </c>
      <c r="E111" s="2">
        <f t="shared" si="3"/>
        <v>17</v>
      </c>
      <c r="F111" t="str">
        <f>week3!F35</f>
        <v/>
      </c>
      <c r="G111" t="str">
        <f>week3!G35</f>
        <v/>
      </c>
    </row>
    <row r="112">
      <c r="A112" s="3">
        <f>week3!B36</f>
        <v>45582</v>
      </c>
      <c r="B112" t="str">
        <f>week3!C36</f>
        <v/>
      </c>
      <c r="C112" s="2">
        <f t="shared" si="1"/>
        <v>2024</v>
      </c>
      <c r="D112" s="2">
        <f t="shared" si="2"/>
        <v>10</v>
      </c>
      <c r="E112" s="2">
        <f t="shared" si="3"/>
        <v>17</v>
      </c>
      <c r="F112" t="str">
        <f>week3!F36</f>
        <v/>
      </c>
      <c r="G112" t="str">
        <f>week3!G36</f>
        <v/>
      </c>
    </row>
    <row r="113">
      <c r="A113" s="3">
        <f>week3!B37</f>
        <v>45582</v>
      </c>
      <c r="B113" t="str">
        <f>week3!C37</f>
        <v/>
      </c>
      <c r="C113" s="2">
        <f t="shared" si="1"/>
        <v>2024</v>
      </c>
      <c r="D113" s="2">
        <f t="shared" si="2"/>
        <v>10</v>
      </c>
      <c r="E113" s="2">
        <f t="shared" si="3"/>
        <v>17</v>
      </c>
      <c r="F113" t="str">
        <f>week3!F37</f>
        <v/>
      </c>
      <c r="G113" t="str">
        <f>week3!G37</f>
        <v/>
      </c>
    </row>
    <row r="114">
      <c r="A114" s="3">
        <f>week3!B38</f>
        <v>45582</v>
      </c>
      <c r="B114" t="str">
        <f>week3!C38</f>
        <v/>
      </c>
      <c r="C114" s="2">
        <f t="shared" si="1"/>
        <v>2024</v>
      </c>
      <c r="D114" s="2">
        <f t="shared" si="2"/>
        <v>10</v>
      </c>
      <c r="E114" s="2">
        <f t="shared" si="3"/>
        <v>17</v>
      </c>
      <c r="F114" t="str">
        <f>week3!F38</f>
        <v/>
      </c>
      <c r="G114" t="str">
        <f>week3!G38</f>
        <v/>
      </c>
    </row>
    <row r="115">
      <c r="A115" s="3">
        <f>week3!B40</f>
        <v>45583</v>
      </c>
      <c r="B115" t="str">
        <f>week3!C40</f>
        <v/>
      </c>
      <c r="C115" s="2">
        <f t="shared" si="1"/>
        <v>2024</v>
      </c>
      <c r="D115" s="2">
        <f t="shared" si="2"/>
        <v>10</v>
      </c>
      <c r="E115" s="2">
        <f t="shared" si="3"/>
        <v>18</v>
      </c>
      <c r="F115" t="str">
        <f>week3!F40</f>
        <v/>
      </c>
      <c r="G115" t="str">
        <f>week3!G40</f>
        <v/>
      </c>
    </row>
    <row r="116">
      <c r="A116" s="3">
        <f>week3!B41</f>
        <v>45583</v>
      </c>
      <c r="B116" t="str">
        <f>week3!C41</f>
        <v/>
      </c>
      <c r="C116" s="2">
        <f t="shared" si="1"/>
        <v>2024</v>
      </c>
      <c r="D116" s="2">
        <f t="shared" si="2"/>
        <v>10</v>
      </c>
      <c r="E116" s="2">
        <f t="shared" si="3"/>
        <v>18</v>
      </c>
      <c r="F116" t="str">
        <f>week3!F41</f>
        <v/>
      </c>
      <c r="G116" t="str">
        <f>week3!G41</f>
        <v/>
      </c>
    </row>
    <row r="117">
      <c r="A117" s="3">
        <f>week3!B42</f>
        <v>45583</v>
      </c>
      <c r="B117" t="str">
        <f>week3!C42</f>
        <v/>
      </c>
      <c r="C117" s="2">
        <f t="shared" si="1"/>
        <v>2024</v>
      </c>
      <c r="D117" s="2">
        <f t="shared" si="2"/>
        <v>10</v>
      </c>
      <c r="E117" s="2">
        <f t="shared" si="3"/>
        <v>18</v>
      </c>
      <c r="F117" t="str">
        <f>week3!F42</f>
        <v/>
      </c>
      <c r="G117" t="str">
        <f>week3!G42</f>
        <v/>
      </c>
    </row>
    <row r="118">
      <c r="A118" s="3">
        <f>week3!B43</f>
        <v>45583</v>
      </c>
      <c r="B118" t="str">
        <f>week3!C43</f>
        <v/>
      </c>
      <c r="C118" s="2">
        <f t="shared" si="1"/>
        <v>2024</v>
      </c>
      <c r="D118" s="2">
        <f t="shared" si="2"/>
        <v>10</v>
      </c>
      <c r="E118" s="2">
        <f t="shared" si="3"/>
        <v>18</v>
      </c>
      <c r="F118" t="str">
        <f>week3!F43</f>
        <v/>
      </c>
      <c r="G118" t="str">
        <f>week3!G43</f>
        <v/>
      </c>
    </row>
    <row r="119">
      <c r="A119" s="3">
        <f>week3!B44</f>
        <v>45583</v>
      </c>
      <c r="B119" t="str">
        <f>week3!C44</f>
        <v/>
      </c>
      <c r="C119" s="2">
        <f t="shared" si="1"/>
        <v>2024</v>
      </c>
      <c r="D119" s="2">
        <f t="shared" si="2"/>
        <v>10</v>
      </c>
      <c r="E119" s="2">
        <f t="shared" si="3"/>
        <v>18</v>
      </c>
      <c r="F119" t="str">
        <f>week3!F44</f>
        <v/>
      </c>
      <c r="G119" t="str">
        <f>week3!G44</f>
        <v/>
      </c>
    </row>
    <row r="120">
      <c r="A120" s="3">
        <f>week3!B45</f>
        <v>45583</v>
      </c>
      <c r="B120" t="str">
        <f>week3!C45</f>
        <v/>
      </c>
      <c r="C120" s="2">
        <f t="shared" si="1"/>
        <v>2024</v>
      </c>
      <c r="D120" s="2">
        <f t="shared" si="2"/>
        <v>10</v>
      </c>
      <c r="E120" s="2">
        <f t="shared" si="3"/>
        <v>18</v>
      </c>
      <c r="F120" t="str">
        <f>week3!F45</f>
        <v/>
      </c>
      <c r="G120" t="str">
        <f>week3!G45</f>
        <v/>
      </c>
    </row>
    <row r="121">
      <c r="A121" s="3">
        <f>week3!B47</f>
        <v>45584</v>
      </c>
      <c r="B121" t="str">
        <f>week3!C47</f>
        <v/>
      </c>
      <c r="C121" s="2">
        <f t="shared" si="1"/>
        <v>2024</v>
      </c>
      <c r="D121" s="2">
        <f t="shared" si="2"/>
        <v>10</v>
      </c>
      <c r="E121" s="2">
        <f t="shared" si="3"/>
        <v>19</v>
      </c>
      <c r="F121" t="str">
        <f>week3!F47</f>
        <v/>
      </c>
      <c r="G121" t="str">
        <f>week3!G47</f>
        <v/>
      </c>
    </row>
    <row r="122">
      <c r="A122" s="3">
        <f>week3!B48</f>
        <v>45584</v>
      </c>
      <c r="B122" t="str">
        <f>week3!C48</f>
        <v/>
      </c>
      <c r="C122" s="2">
        <f t="shared" si="1"/>
        <v>2024</v>
      </c>
      <c r="D122" s="2">
        <f t="shared" si="2"/>
        <v>10</v>
      </c>
      <c r="E122" s="2">
        <f t="shared" si="3"/>
        <v>19</v>
      </c>
      <c r="F122" t="str">
        <f>week3!F48</f>
        <v/>
      </c>
      <c r="G122" t="str">
        <f>week3!G48</f>
        <v/>
      </c>
    </row>
    <row r="123">
      <c r="A123" s="3">
        <f>week3!B49</f>
        <v>45584</v>
      </c>
      <c r="B123" t="str">
        <f>week3!C49</f>
        <v/>
      </c>
      <c r="C123" s="2">
        <f t="shared" si="1"/>
        <v>2024</v>
      </c>
      <c r="D123" s="2">
        <f t="shared" si="2"/>
        <v>10</v>
      </c>
      <c r="E123" s="2">
        <f t="shared" si="3"/>
        <v>19</v>
      </c>
      <c r="F123" t="str">
        <f>week3!F49</f>
        <v/>
      </c>
      <c r="G123" t="str">
        <f>week3!G49</f>
        <v/>
      </c>
    </row>
    <row r="124">
      <c r="A124" s="3">
        <f>week3!B50</f>
        <v>45584</v>
      </c>
      <c r="B124" t="str">
        <f>week3!C50</f>
        <v/>
      </c>
      <c r="C124" s="2">
        <f t="shared" si="1"/>
        <v>2024</v>
      </c>
      <c r="D124" s="2">
        <f t="shared" si="2"/>
        <v>10</v>
      </c>
      <c r="E124" s="2">
        <f t="shared" si="3"/>
        <v>19</v>
      </c>
      <c r="F124" t="str">
        <f>week3!F50</f>
        <v/>
      </c>
      <c r="G124" t="str">
        <f>week3!G50</f>
        <v/>
      </c>
    </row>
    <row r="125">
      <c r="A125" s="3">
        <f>week3!B51</f>
        <v>45584</v>
      </c>
      <c r="B125" t="str">
        <f>week3!C51</f>
        <v/>
      </c>
      <c r="C125" s="2">
        <f t="shared" si="1"/>
        <v>2024</v>
      </c>
      <c r="D125" s="2">
        <f t="shared" si="2"/>
        <v>10</v>
      </c>
      <c r="E125" s="2">
        <f t="shared" si="3"/>
        <v>19</v>
      </c>
      <c r="F125" t="str">
        <f>week3!F51</f>
        <v/>
      </c>
      <c r="G125" t="str">
        <f>week3!G51</f>
        <v/>
      </c>
    </row>
    <row r="126">
      <c r="A126" s="3">
        <f>week3!B52</f>
        <v>45584</v>
      </c>
      <c r="B126" t="str">
        <f>week3!C52</f>
        <v/>
      </c>
      <c r="C126" s="2">
        <f t="shared" si="1"/>
        <v>2024</v>
      </c>
      <c r="D126" s="2">
        <f t="shared" si="2"/>
        <v>10</v>
      </c>
      <c r="E126" s="2">
        <f t="shared" si="3"/>
        <v>19</v>
      </c>
      <c r="F126" t="str">
        <f>week3!F52</f>
        <v/>
      </c>
      <c r="G126" t="str">
        <f>week3!G52</f>
        <v/>
      </c>
    </row>
    <row r="127">
      <c r="A127" s="3">
        <f>week4!B5</f>
        <v>45585</v>
      </c>
      <c r="B127" t="str">
        <f>week4!C5</f>
        <v/>
      </c>
      <c r="C127" s="2">
        <f t="shared" si="1"/>
        <v>2024</v>
      </c>
      <c r="D127" s="2">
        <f t="shared" si="2"/>
        <v>10</v>
      </c>
      <c r="E127" s="2">
        <f t="shared" si="3"/>
        <v>20</v>
      </c>
      <c r="F127" t="str">
        <f>week4!F5</f>
        <v/>
      </c>
      <c r="G127" t="str">
        <f>week4!G5</f>
        <v/>
      </c>
    </row>
    <row r="128">
      <c r="A128" s="3">
        <f>week4!B6</f>
        <v>45585</v>
      </c>
      <c r="B128" t="str">
        <f>week4!C6</f>
        <v/>
      </c>
      <c r="C128" s="2">
        <f t="shared" si="1"/>
        <v>2024</v>
      </c>
      <c r="D128" s="2">
        <f t="shared" si="2"/>
        <v>10</v>
      </c>
      <c r="E128" s="2">
        <f t="shared" si="3"/>
        <v>20</v>
      </c>
      <c r="F128" t="str">
        <f>week4!F6</f>
        <v/>
      </c>
      <c r="G128" t="str">
        <f>week4!G6</f>
        <v/>
      </c>
    </row>
    <row r="129">
      <c r="A129" s="3">
        <f>week4!B7</f>
        <v>45585</v>
      </c>
      <c r="B129" t="str">
        <f>week4!C7</f>
        <v/>
      </c>
      <c r="C129" s="2">
        <f t="shared" si="1"/>
        <v>2024</v>
      </c>
      <c r="D129" s="2">
        <f t="shared" si="2"/>
        <v>10</v>
      </c>
      <c r="E129" s="2">
        <f t="shared" si="3"/>
        <v>20</v>
      </c>
      <c r="F129" t="str">
        <f>week4!F7</f>
        <v/>
      </c>
      <c r="G129" t="str">
        <f>week4!G7</f>
        <v/>
      </c>
    </row>
    <row r="130">
      <c r="A130" s="3">
        <f>week4!B8</f>
        <v>45585</v>
      </c>
      <c r="B130" t="str">
        <f>week4!C8</f>
        <v/>
      </c>
      <c r="C130" s="2">
        <f t="shared" si="1"/>
        <v>2024</v>
      </c>
      <c r="D130" s="2">
        <f t="shared" si="2"/>
        <v>10</v>
      </c>
      <c r="E130" s="2">
        <f t="shared" si="3"/>
        <v>20</v>
      </c>
      <c r="F130" t="str">
        <f>week4!F8</f>
        <v/>
      </c>
      <c r="G130" t="str">
        <f>week4!G8</f>
        <v/>
      </c>
    </row>
    <row r="131">
      <c r="A131" s="3">
        <f>week4!B9</f>
        <v>45585</v>
      </c>
      <c r="B131" t="str">
        <f>week4!C9</f>
        <v/>
      </c>
      <c r="C131" s="2">
        <f t="shared" si="1"/>
        <v>2024</v>
      </c>
      <c r="D131" s="2">
        <f t="shared" si="2"/>
        <v>10</v>
      </c>
      <c r="E131" s="2">
        <f t="shared" si="3"/>
        <v>20</v>
      </c>
      <c r="F131" t="str">
        <f>week4!F9</f>
        <v/>
      </c>
      <c r="G131" t="str">
        <f>week4!G9</f>
        <v/>
      </c>
    </row>
    <row r="132">
      <c r="A132" s="3">
        <f>week4!B10</f>
        <v>45585</v>
      </c>
      <c r="B132" t="str">
        <f>week4!C10</f>
        <v/>
      </c>
      <c r="C132" s="2">
        <f t="shared" si="1"/>
        <v>2024</v>
      </c>
      <c r="D132" s="2">
        <f t="shared" si="2"/>
        <v>10</v>
      </c>
      <c r="E132" s="2">
        <f t="shared" si="3"/>
        <v>20</v>
      </c>
      <c r="F132" t="str">
        <f>week4!F10</f>
        <v/>
      </c>
      <c r="G132" t="str">
        <f>week4!G10</f>
        <v/>
      </c>
    </row>
    <row r="133">
      <c r="A133" s="3">
        <f>week4!B12</f>
        <v>45586</v>
      </c>
      <c r="B133" t="str">
        <f>week4!C12</f>
        <v/>
      </c>
      <c r="C133" s="2">
        <f t="shared" si="1"/>
        <v>2024</v>
      </c>
      <c r="D133" s="2">
        <f t="shared" si="2"/>
        <v>10</v>
      </c>
      <c r="E133" s="2">
        <f t="shared" si="3"/>
        <v>21</v>
      </c>
      <c r="F133" t="str">
        <f>week4!F12</f>
        <v/>
      </c>
      <c r="G133" t="str">
        <f>week4!G12</f>
        <v/>
      </c>
    </row>
    <row r="134">
      <c r="A134" s="3">
        <f>week4!B13</f>
        <v>45586</v>
      </c>
      <c r="B134" t="str">
        <f>week4!C13</f>
        <v/>
      </c>
      <c r="C134" s="2">
        <f t="shared" si="1"/>
        <v>2024</v>
      </c>
      <c r="D134" s="2">
        <f t="shared" si="2"/>
        <v>10</v>
      </c>
      <c r="E134" s="2">
        <f t="shared" si="3"/>
        <v>21</v>
      </c>
      <c r="F134" t="str">
        <f>week4!F13</f>
        <v/>
      </c>
      <c r="G134" t="str">
        <f>week4!G13</f>
        <v/>
      </c>
    </row>
    <row r="135">
      <c r="A135" s="3">
        <f>week4!B14</f>
        <v>45586</v>
      </c>
      <c r="B135" t="str">
        <f>week4!C14</f>
        <v/>
      </c>
      <c r="C135" s="2">
        <f t="shared" si="1"/>
        <v>2024</v>
      </c>
      <c r="D135" s="2">
        <f t="shared" si="2"/>
        <v>10</v>
      </c>
      <c r="E135" s="2">
        <f t="shared" si="3"/>
        <v>21</v>
      </c>
      <c r="F135" t="str">
        <f>week4!F14</f>
        <v/>
      </c>
      <c r="G135" t="str">
        <f>week4!G14</f>
        <v/>
      </c>
    </row>
    <row r="136">
      <c r="A136" s="3">
        <f>week4!B15</f>
        <v>45586</v>
      </c>
      <c r="B136" t="str">
        <f>week4!C15</f>
        <v/>
      </c>
      <c r="C136" s="2">
        <f t="shared" si="1"/>
        <v>2024</v>
      </c>
      <c r="D136" s="2">
        <f t="shared" si="2"/>
        <v>10</v>
      </c>
      <c r="E136" s="2">
        <f t="shared" si="3"/>
        <v>21</v>
      </c>
      <c r="F136" t="str">
        <f>week4!F15</f>
        <v/>
      </c>
      <c r="G136" t="str">
        <f>week4!G15</f>
        <v/>
      </c>
    </row>
    <row r="137">
      <c r="A137" s="3">
        <f>week4!B16</f>
        <v>45586</v>
      </c>
      <c r="B137" t="str">
        <f>week4!C16</f>
        <v/>
      </c>
      <c r="C137" s="2">
        <f t="shared" si="1"/>
        <v>2024</v>
      </c>
      <c r="D137" s="2">
        <f t="shared" si="2"/>
        <v>10</v>
      </c>
      <c r="E137" s="2">
        <f t="shared" si="3"/>
        <v>21</v>
      </c>
      <c r="F137" t="str">
        <f>week4!F16</f>
        <v/>
      </c>
      <c r="G137" t="str">
        <f>week4!G16</f>
        <v/>
      </c>
    </row>
    <row r="138">
      <c r="A138" s="3">
        <f>week4!B17</f>
        <v>45586</v>
      </c>
      <c r="B138" t="str">
        <f>week4!C17</f>
        <v/>
      </c>
      <c r="C138" s="2">
        <f t="shared" si="1"/>
        <v>2024</v>
      </c>
      <c r="D138" s="2">
        <f t="shared" si="2"/>
        <v>10</v>
      </c>
      <c r="E138" s="2">
        <f t="shared" si="3"/>
        <v>21</v>
      </c>
      <c r="F138" t="str">
        <f>week4!F17</f>
        <v/>
      </c>
      <c r="G138" t="str">
        <f>week4!G17</f>
        <v/>
      </c>
    </row>
    <row r="139">
      <c r="A139" s="3">
        <f>week4!B19</f>
        <v>45587</v>
      </c>
      <c r="B139" t="str">
        <f>week4!C19</f>
        <v/>
      </c>
      <c r="C139" s="2">
        <f t="shared" si="1"/>
        <v>2024</v>
      </c>
      <c r="D139" s="2">
        <f t="shared" si="2"/>
        <v>10</v>
      </c>
      <c r="E139" s="2">
        <f t="shared" si="3"/>
        <v>22</v>
      </c>
      <c r="F139" t="str">
        <f>week4!F19</f>
        <v/>
      </c>
      <c r="G139" t="str">
        <f>week4!G19</f>
        <v/>
      </c>
    </row>
    <row r="140">
      <c r="A140" s="3">
        <f>week4!B20</f>
        <v>45587</v>
      </c>
      <c r="B140" t="str">
        <f>week4!C20</f>
        <v/>
      </c>
      <c r="C140" s="2">
        <f t="shared" si="1"/>
        <v>2024</v>
      </c>
      <c r="D140" s="2">
        <f t="shared" si="2"/>
        <v>10</v>
      </c>
      <c r="E140" s="2">
        <f t="shared" si="3"/>
        <v>22</v>
      </c>
      <c r="F140" t="str">
        <f>week4!F20</f>
        <v/>
      </c>
      <c r="G140" t="str">
        <f>week4!G20</f>
        <v/>
      </c>
    </row>
    <row r="141">
      <c r="A141" s="3">
        <f>week4!B21</f>
        <v>45587</v>
      </c>
      <c r="B141" t="str">
        <f>week4!C21</f>
        <v/>
      </c>
      <c r="C141" s="2">
        <f t="shared" si="1"/>
        <v>2024</v>
      </c>
      <c r="D141" s="2">
        <f t="shared" si="2"/>
        <v>10</v>
      </c>
      <c r="E141" s="2">
        <f t="shared" si="3"/>
        <v>22</v>
      </c>
      <c r="F141" t="str">
        <f>week4!F21</f>
        <v/>
      </c>
      <c r="G141" t="str">
        <f>week4!G21</f>
        <v/>
      </c>
    </row>
    <row r="142">
      <c r="A142" s="3">
        <f>week4!B22</f>
        <v>45587</v>
      </c>
      <c r="B142" t="str">
        <f>week4!C22</f>
        <v/>
      </c>
      <c r="C142" s="2">
        <f t="shared" si="1"/>
        <v>2024</v>
      </c>
      <c r="D142" s="2">
        <f t="shared" si="2"/>
        <v>10</v>
      </c>
      <c r="E142" s="2">
        <f t="shared" si="3"/>
        <v>22</v>
      </c>
      <c r="F142" t="str">
        <f>week4!F22</f>
        <v/>
      </c>
      <c r="G142" t="str">
        <f>week4!G22</f>
        <v/>
      </c>
    </row>
    <row r="143">
      <c r="A143" s="3">
        <f>week4!B23</f>
        <v>45587</v>
      </c>
      <c r="B143" t="str">
        <f>week4!C23</f>
        <v/>
      </c>
      <c r="C143" s="2">
        <f t="shared" si="1"/>
        <v>2024</v>
      </c>
      <c r="D143" s="2">
        <f t="shared" si="2"/>
        <v>10</v>
      </c>
      <c r="E143" s="2">
        <f t="shared" si="3"/>
        <v>22</v>
      </c>
      <c r="F143" t="str">
        <f>week4!F23</f>
        <v/>
      </c>
      <c r="G143" t="str">
        <f>week4!G23</f>
        <v/>
      </c>
    </row>
    <row r="144">
      <c r="A144" s="3">
        <f>week4!B24</f>
        <v>45587</v>
      </c>
      <c r="B144" t="str">
        <f>week4!C24</f>
        <v/>
      </c>
      <c r="C144" s="2">
        <f t="shared" si="1"/>
        <v>2024</v>
      </c>
      <c r="D144" s="2">
        <f t="shared" si="2"/>
        <v>10</v>
      </c>
      <c r="E144" s="2">
        <f t="shared" si="3"/>
        <v>22</v>
      </c>
      <c r="F144" t="str">
        <f>week4!F24</f>
        <v/>
      </c>
      <c r="G144" t="str">
        <f>week4!G24</f>
        <v/>
      </c>
    </row>
    <row r="145">
      <c r="A145" s="3">
        <f>week4!B26</f>
        <v>45588</v>
      </c>
      <c r="B145" t="str">
        <f>week4!C26</f>
        <v/>
      </c>
      <c r="C145" s="2">
        <f t="shared" si="1"/>
        <v>2024</v>
      </c>
      <c r="D145" s="2">
        <f t="shared" si="2"/>
        <v>10</v>
      </c>
      <c r="E145" s="2">
        <f t="shared" si="3"/>
        <v>23</v>
      </c>
      <c r="F145" t="str">
        <f>week4!F26</f>
        <v/>
      </c>
      <c r="G145" t="str">
        <f>week4!G26</f>
        <v/>
      </c>
    </row>
    <row r="146">
      <c r="A146" s="3">
        <f>week4!B27</f>
        <v>45588</v>
      </c>
      <c r="B146" t="str">
        <f>week4!C27</f>
        <v/>
      </c>
      <c r="C146" s="2">
        <f t="shared" si="1"/>
        <v>2024</v>
      </c>
      <c r="D146" s="2">
        <f t="shared" si="2"/>
        <v>10</v>
      </c>
      <c r="E146" s="2">
        <f t="shared" si="3"/>
        <v>23</v>
      </c>
      <c r="F146" t="str">
        <f>week4!F27</f>
        <v/>
      </c>
      <c r="G146" t="str">
        <f>week4!G27</f>
        <v/>
      </c>
    </row>
    <row r="147">
      <c r="A147" s="3">
        <f>week4!B28</f>
        <v>45588</v>
      </c>
      <c r="B147" t="str">
        <f>week4!C28</f>
        <v/>
      </c>
      <c r="C147" s="2">
        <f t="shared" si="1"/>
        <v>2024</v>
      </c>
      <c r="D147" s="2">
        <f t="shared" si="2"/>
        <v>10</v>
      </c>
      <c r="E147" s="2">
        <f t="shared" si="3"/>
        <v>23</v>
      </c>
      <c r="F147" t="str">
        <f>week4!F28</f>
        <v/>
      </c>
      <c r="G147" t="str">
        <f>week4!G28</f>
        <v/>
      </c>
    </row>
    <row r="148">
      <c r="A148" s="3">
        <f>week4!B29</f>
        <v>45588</v>
      </c>
      <c r="B148" t="str">
        <f>week4!C29</f>
        <v/>
      </c>
      <c r="C148" s="2">
        <f t="shared" si="1"/>
        <v>2024</v>
      </c>
      <c r="D148" s="2">
        <f t="shared" si="2"/>
        <v>10</v>
      </c>
      <c r="E148" s="2">
        <f t="shared" si="3"/>
        <v>23</v>
      </c>
      <c r="F148" t="str">
        <f>week4!F29</f>
        <v/>
      </c>
      <c r="G148" t="str">
        <f>week4!G29</f>
        <v/>
      </c>
    </row>
    <row r="149">
      <c r="A149" s="3">
        <f>week4!B30</f>
        <v>45588</v>
      </c>
      <c r="B149" t="str">
        <f>week4!C30</f>
        <v/>
      </c>
      <c r="C149" s="2">
        <f t="shared" si="1"/>
        <v>2024</v>
      </c>
      <c r="D149" s="2">
        <f t="shared" si="2"/>
        <v>10</v>
      </c>
      <c r="E149" s="2">
        <f t="shared" si="3"/>
        <v>23</v>
      </c>
      <c r="F149" t="str">
        <f>week4!F30</f>
        <v/>
      </c>
      <c r="G149" t="str">
        <f>week4!G30</f>
        <v/>
      </c>
    </row>
    <row r="150">
      <c r="A150" s="3">
        <f>week4!B31</f>
        <v>45588</v>
      </c>
      <c r="B150" t="str">
        <f>week4!C31</f>
        <v/>
      </c>
      <c r="C150" s="2">
        <f t="shared" si="1"/>
        <v>2024</v>
      </c>
      <c r="D150" s="2">
        <f t="shared" si="2"/>
        <v>10</v>
      </c>
      <c r="E150" s="2">
        <f t="shared" si="3"/>
        <v>23</v>
      </c>
      <c r="F150" t="str">
        <f>week4!F31</f>
        <v/>
      </c>
      <c r="G150" t="str">
        <f>week4!G31</f>
        <v/>
      </c>
    </row>
    <row r="151">
      <c r="A151" s="3">
        <f>week4!B33</f>
        <v>45589</v>
      </c>
      <c r="B151" t="str">
        <f>week4!C33</f>
        <v/>
      </c>
      <c r="C151" s="2">
        <f t="shared" si="1"/>
        <v>2024</v>
      </c>
      <c r="D151" s="2">
        <f t="shared" si="2"/>
        <v>10</v>
      </c>
      <c r="E151" s="2">
        <f t="shared" si="3"/>
        <v>24</v>
      </c>
      <c r="F151" t="str">
        <f>week4!F33</f>
        <v/>
      </c>
      <c r="G151" t="str">
        <f>week4!G33</f>
        <v/>
      </c>
    </row>
    <row r="152">
      <c r="A152" s="3">
        <f>week4!B34</f>
        <v>45589</v>
      </c>
      <c r="B152" t="str">
        <f>week4!C34</f>
        <v/>
      </c>
      <c r="C152" s="2">
        <f t="shared" si="1"/>
        <v>2024</v>
      </c>
      <c r="D152" s="2">
        <f t="shared" si="2"/>
        <v>10</v>
      </c>
      <c r="E152" s="2">
        <f t="shared" si="3"/>
        <v>24</v>
      </c>
      <c r="F152" t="str">
        <f>week4!F34</f>
        <v/>
      </c>
      <c r="G152" t="str">
        <f>week4!G34</f>
        <v/>
      </c>
    </row>
    <row r="153">
      <c r="A153" s="3">
        <f>week4!B35</f>
        <v>45589</v>
      </c>
      <c r="B153" t="str">
        <f>week4!C35</f>
        <v/>
      </c>
      <c r="C153" s="2">
        <f t="shared" si="1"/>
        <v>2024</v>
      </c>
      <c r="D153" s="2">
        <f t="shared" si="2"/>
        <v>10</v>
      </c>
      <c r="E153" s="2">
        <f t="shared" si="3"/>
        <v>24</v>
      </c>
      <c r="F153" t="str">
        <f>week4!F35</f>
        <v/>
      </c>
      <c r="G153" t="str">
        <f>week4!G35</f>
        <v/>
      </c>
    </row>
    <row r="154">
      <c r="A154" s="3">
        <f>week4!B36</f>
        <v>45589</v>
      </c>
      <c r="B154" t="str">
        <f>week4!C36</f>
        <v/>
      </c>
      <c r="C154" s="2">
        <f t="shared" si="1"/>
        <v>2024</v>
      </c>
      <c r="D154" s="2">
        <f t="shared" si="2"/>
        <v>10</v>
      </c>
      <c r="E154" s="2">
        <f t="shared" si="3"/>
        <v>24</v>
      </c>
      <c r="F154" t="str">
        <f>week4!F36</f>
        <v/>
      </c>
      <c r="G154" t="str">
        <f>week4!G36</f>
        <v/>
      </c>
    </row>
    <row r="155">
      <c r="A155" s="3">
        <f>week4!B37</f>
        <v>45589</v>
      </c>
      <c r="B155" t="str">
        <f>week4!C37</f>
        <v/>
      </c>
      <c r="C155" s="2">
        <f t="shared" si="1"/>
        <v>2024</v>
      </c>
      <c r="D155" s="2">
        <f t="shared" si="2"/>
        <v>10</v>
      </c>
      <c r="E155" s="2">
        <f t="shared" si="3"/>
        <v>24</v>
      </c>
      <c r="F155" t="str">
        <f>week4!F37</f>
        <v/>
      </c>
      <c r="G155" t="str">
        <f>week4!G37</f>
        <v/>
      </c>
    </row>
    <row r="156">
      <c r="A156" s="3">
        <f>week4!B38</f>
        <v>45589</v>
      </c>
      <c r="B156" t="str">
        <f>week4!C38</f>
        <v/>
      </c>
      <c r="C156" s="2">
        <f t="shared" si="1"/>
        <v>2024</v>
      </c>
      <c r="D156" s="2">
        <f t="shared" si="2"/>
        <v>10</v>
      </c>
      <c r="E156" s="2">
        <f t="shared" si="3"/>
        <v>24</v>
      </c>
      <c r="F156" t="str">
        <f>week4!F38</f>
        <v/>
      </c>
      <c r="G156" t="str">
        <f>week4!G38</f>
        <v/>
      </c>
    </row>
    <row r="157">
      <c r="A157" s="3">
        <f>week4!B40</f>
        <v>45590</v>
      </c>
      <c r="B157" t="str">
        <f>week4!C40</f>
        <v/>
      </c>
      <c r="C157" s="2">
        <f t="shared" si="1"/>
        <v>2024</v>
      </c>
      <c r="D157" s="2">
        <f t="shared" si="2"/>
        <v>10</v>
      </c>
      <c r="E157" s="2">
        <f t="shared" si="3"/>
        <v>25</v>
      </c>
      <c r="F157" t="str">
        <f>week4!F40</f>
        <v/>
      </c>
      <c r="G157" t="str">
        <f>week4!G40</f>
        <v/>
      </c>
    </row>
    <row r="158">
      <c r="A158" s="3">
        <f>week4!B41</f>
        <v>45590</v>
      </c>
      <c r="B158" t="str">
        <f>week4!C41</f>
        <v/>
      </c>
      <c r="C158" s="2">
        <f t="shared" si="1"/>
        <v>2024</v>
      </c>
      <c r="D158" s="2">
        <f t="shared" si="2"/>
        <v>10</v>
      </c>
      <c r="E158" s="2">
        <f t="shared" si="3"/>
        <v>25</v>
      </c>
      <c r="F158" t="str">
        <f>week4!F41</f>
        <v/>
      </c>
      <c r="G158" t="str">
        <f>week4!G41</f>
        <v/>
      </c>
    </row>
    <row r="159">
      <c r="A159" s="3">
        <f>week4!B42</f>
        <v>45590</v>
      </c>
      <c r="B159" t="str">
        <f>week4!C42</f>
        <v/>
      </c>
      <c r="C159" s="2">
        <f t="shared" si="1"/>
        <v>2024</v>
      </c>
      <c r="D159" s="2">
        <f t="shared" si="2"/>
        <v>10</v>
      </c>
      <c r="E159" s="2">
        <f t="shared" si="3"/>
        <v>25</v>
      </c>
      <c r="F159" t="str">
        <f>week4!F42</f>
        <v/>
      </c>
      <c r="G159" t="str">
        <f>week4!G42</f>
        <v/>
      </c>
    </row>
    <row r="160">
      <c r="A160" s="3">
        <f>week4!B43</f>
        <v>45590</v>
      </c>
      <c r="B160" t="str">
        <f>week4!C43</f>
        <v/>
      </c>
      <c r="C160" s="2">
        <f t="shared" si="1"/>
        <v>2024</v>
      </c>
      <c r="D160" s="2">
        <f t="shared" si="2"/>
        <v>10</v>
      </c>
      <c r="E160" s="2">
        <f t="shared" si="3"/>
        <v>25</v>
      </c>
      <c r="F160" t="str">
        <f>week4!F43</f>
        <v/>
      </c>
      <c r="G160" t="str">
        <f>week4!G43</f>
        <v/>
      </c>
    </row>
    <row r="161">
      <c r="A161" s="3">
        <f>week4!B44</f>
        <v>45590</v>
      </c>
      <c r="B161" t="str">
        <f>week4!C44</f>
        <v/>
      </c>
      <c r="C161" s="2">
        <f t="shared" si="1"/>
        <v>2024</v>
      </c>
      <c r="D161" s="2">
        <f t="shared" si="2"/>
        <v>10</v>
      </c>
      <c r="E161" s="2">
        <f t="shared" si="3"/>
        <v>25</v>
      </c>
      <c r="F161" t="str">
        <f>week4!F44</f>
        <v/>
      </c>
      <c r="G161" t="str">
        <f>week4!G44</f>
        <v/>
      </c>
    </row>
    <row r="162">
      <c r="A162" s="3">
        <f>week4!B45</f>
        <v>45590</v>
      </c>
      <c r="B162" t="str">
        <f>week4!C45</f>
        <v/>
      </c>
      <c r="C162" s="2">
        <f t="shared" si="1"/>
        <v>2024</v>
      </c>
      <c r="D162" s="2">
        <f t="shared" si="2"/>
        <v>10</v>
      </c>
      <c r="E162" s="2">
        <f t="shared" si="3"/>
        <v>25</v>
      </c>
      <c r="F162" t="str">
        <f>week4!F45</f>
        <v/>
      </c>
      <c r="G162" t="str">
        <f>week4!G45</f>
        <v/>
      </c>
    </row>
    <row r="163">
      <c r="A163" s="3">
        <f>week4!B47</f>
        <v>45591</v>
      </c>
      <c r="B163" t="str">
        <f>week4!C47</f>
        <v/>
      </c>
      <c r="C163" s="2">
        <f t="shared" si="1"/>
        <v>2024</v>
      </c>
      <c r="D163" s="2">
        <f t="shared" si="2"/>
        <v>10</v>
      </c>
      <c r="E163" s="2">
        <f t="shared" si="3"/>
        <v>26</v>
      </c>
      <c r="F163" t="str">
        <f>week4!F47</f>
        <v/>
      </c>
      <c r="G163" t="str">
        <f>week4!G47</f>
        <v/>
      </c>
    </row>
    <row r="164">
      <c r="A164" s="3">
        <f>week4!B48</f>
        <v>45591</v>
      </c>
      <c r="B164" t="str">
        <f>week4!C48</f>
        <v/>
      </c>
      <c r="C164" s="2">
        <f t="shared" si="1"/>
        <v>2024</v>
      </c>
      <c r="D164" s="2">
        <f t="shared" si="2"/>
        <v>10</v>
      </c>
      <c r="E164" s="2">
        <f t="shared" si="3"/>
        <v>26</v>
      </c>
      <c r="F164" t="str">
        <f>week4!F48</f>
        <v/>
      </c>
      <c r="G164" t="str">
        <f>week4!G48</f>
        <v/>
      </c>
    </row>
    <row r="165">
      <c r="A165" s="3">
        <f>week4!B49</f>
        <v>45591</v>
      </c>
      <c r="B165" t="str">
        <f>week4!C49</f>
        <v/>
      </c>
      <c r="C165" s="2">
        <f t="shared" si="1"/>
        <v>2024</v>
      </c>
      <c r="D165" s="2">
        <f t="shared" si="2"/>
        <v>10</v>
      </c>
      <c r="E165" s="2">
        <f t="shared" si="3"/>
        <v>26</v>
      </c>
      <c r="F165" t="str">
        <f>week4!F49</f>
        <v/>
      </c>
      <c r="G165" t="str">
        <f>week4!G49</f>
        <v/>
      </c>
    </row>
    <row r="166">
      <c r="A166" s="3">
        <f>week4!B50</f>
        <v>45591</v>
      </c>
      <c r="B166" t="str">
        <f>week4!C50</f>
        <v/>
      </c>
      <c r="C166" s="2">
        <f t="shared" si="1"/>
        <v>2024</v>
      </c>
      <c r="D166" s="2">
        <f t="shared" si="2"/>
        <v>10</v>
      </c>
      <c r="E166" s="2">
        <f t="shared" si="3"/>
        <v>26</v>
      </c>
      <c r="F166" t="str">
        <f>week4!F50</f>
        <v/>
      </c>
      <c r="G166" t="str">
        <f>week4!G50</f>
        <v/>
      </c>
    </row>
    <row r="167">
      <c r="A167" s="3">
        <f>week4!B51</f>
        <v>45591</v>
      </c>
      <c r="B167" t="str">
        <f>week4!C51</f>
        <v/>
      </c>
      <c r="C167" s="2">
        <f t="shared" si="1"/>
        <v>2024</v>
      </c>
      <c r="D167" s="2">
        <f t="shared" si="2"/>
        <v>10</v>
      </c>
      <c r="E167" s="2">
        <f t="shared" si="3"/>
        <v>26</v>
      </c>
      <c r="F167" t="str">
        <f>week4!F51</f>
        <v/>
      </c>
      <c r="G167" t="str">
        <f>week4!G51</f>
        <v/>
      </c>
    </row>
    <row r="168">
      <c r="A168" s="3">
        <f>week4!B52</f>
        <v>45591</v>
      </c>
      <c r="B168" t="str">
        <f>week4!C52</f>
        <v/>
      </c>
      <c r="C168" s="2">
        <f t="shared" si="1"/>
        <v>2024</v>
      </c>
      <c r="D168" s="2">
        <f t="shared" si="2"/>
        <v>10</v>
      </c>
      <c r="E168" s="2">
        <f t="shared" si="3"/>
        <v>26</v>
      </c>
      <c r="F168" t="str">
        <f>week4!F52</f>
        <v/>
      </c>
      <c r="G168" t="str">
        <f>week4!G52</f>
        <v/>
      </c>
    </row>
    <row r="169">
      <c r="A169" s="3">
        <f>week5!B5</f>
        <v>45592</v>
      </c>
      <c r="B169" t="str">
        <f>week5!C5</f>
        <v/>
      </c>
      <c r="C169" s="2">
        <f t="shared" si="1"/>
        <v>2024</v>
      </c>
      <c r="D169" s="2">
        <f t="shared" si="2"/>
        <v>10</v>
      </c>
      <c r="E169" s="2">
        <f t="shared" si="3"/>
        <v>27</v>
      </c>
      <c r="F169" t="str">
        <f>week5!F5</f>
        <v/>
      </c>
      <c r="G169" t="str">
        <f>week5!G5</f>
        <v/>
      </c>
    </row>
    <row r="170">
      <c r="A170" s="3">
        <f>week5!B6</f>
        <v>45592</v>
      </c>
      <c r="B170" t="str">
        <f>week5!C6</f>
        <v/>
      </c>
      <c r="C170" s="2">
        <f t="shared" si="1"/>
        <v>2024</v>
      </c>
      <c r="D170" s="2">
        <f t="shared" si="2"/>
        <v>10</v>
      </c>
      <c r="E170" s="2">
        <f t="shared" si="3"/>
        <v>27</v>
      </c>
      <c r="F170" t="str">
        <f>week5!F6</f>
        <v/>
      </c>
      <c r="G170" t="str">
        <f>week5!G6</f>
        <v/>
      </c>
    </row>
    <row r="171">
      <c r="A171" s="3">
        <f>week5!B7</f>
        <v>45592</v>
      </c>
      <c r="B171" t="str">
        <f>week5!C7</f>
        <v/>
      </c>
      <c r="C171" s="2">
        <f t="shared" si="1"/>
        <v>2024</v>
      </c>
      <c r="D171" s="2">
        <f t="shared" si="2"/>
        <v>10</v>
      </c>
      <c r="E171" s="2">
        <f t="shared" si="3"/>
        <v>27</v>
      </c>
      <c r="F171" t="str">
        <f>week5!F7</f>
        <v/>
      </c>
      <c r="G171" t="str">
        <f>week5!G7</f>
        <v/>
      </c>
    </row>
    <row r="172">
      <c r="A172" s="3">
        <f>week5!B8</f>
        <v>45592</v>
      </c>
      <c r="B172" t="str">
        <f>week5!C8</f>
        <v/>
      </c>
      <c r="C172" s="2">
        <f t="shared" si="1"/>
        <v>2024</v>
      </c>
      <c r="D172" s="2">
        <f t="shared" si="2"/>
        <v>10</v>
      </c>
      <c r="E172" s="2">
        <f t="shared" si="3"/>
        <v>27</v>
      </c>
      <c r="F172" t="str">
        <f>week5!F8</f>
        <v/>
      </c>
      <c r="G172" t="str">
        <f>week5!G8</f>
        <v/>
      </c>
    </row>
    <row r="173">
      <c r="A173" s="3">
        <f>week5!B9</f>
        <v>45592</v>
      </c>
      <c r="B173" t="str">
        <f>week5!C9</f>
        <v/>
      </c>
      <c r="C173" s="2">
        <f t="shared" si="1"/>
        <v>2024</v>
      </c>
      <c r="D173" s="2">
        <f t="shared" si="2"/>
        <v>10</v>
      </c>
      <c r="E173" s="2">
        <f t="shared" si="3"/>
        <v>27</v>
      </c>
      <c r="F173" t="str">
        <f>week5!F9</f>
        <v/>
      </c>
      <c r="G173" t="str">
        <f>week5!G9</f>
        <v/>
      </c>
    </row>
    <row r="174">
      <c r="A174" s="3">
        <f>week5!B10</f>
        <v>45592</v>
      </c>
      <c r="B174" t="str">
        <f>week5!C10</f>
        <v/>
      </c>
      <c r="C174" s="2">
        <f t="shared" si="1"/>
        <v>2024</v>
      </c>
      <c r="D174" s="2">
        <f t="shared" si="2"/>
        <v>10</v>
      </c>
      <c r="E174" s="2">
        <f t="shared" si="3"/>
        <v>27</v>
      </c>
      <c r="F174" t="str">
        <f>week5!F10</f>
        <v/>
      </c>
      <c r="G174" t="str">
        <f>week5!G10</f>
        <v/>
      </c>
    </row>
    <row r="175">
      <c r="A175" s="3">
        <f>week5!B12</f>
        <v>45593</v>
      </c>
      <c r="B175" t="str">
        <f>week5!C12</f>
        <v/>
      </c>
      <c r="C175" s="2">
        <f t="shared" si="1"/>
        <v>2024</v>
      </c>
      <c r="D175" s="2">
        <f t="shared" si="2"/>
        <v>10</v>
      </c>
      <c r="E175" s="2">
        <f t="shared" si="3"/>
        <v>28</v>
      </c>
      <c r="F175" t="str">
        <f>week5!F12</f>
        <v/>
      </c>
      <c r="G175" t="str">
        <f>week5!G12</f>
        <v/>
      </c>
    </row>
    <row r="176">
      <c r="A176" s="3">
        <f>week5!B13</f>
        <v>45593</v>
      </c>
      <c r="B176" t="str">
        <f>week5!C13</f>
        <v/>
      </c>
      <c r="C176" s="2">
        <f t="shared" si="1"/>
        <v>2024</v>
      </c>
      <c r="D176" s="2">
        <f t="shared" si="2"/>
        <v>10</v>
      </c>
      <c r="E176" s="2">
        <f t="shared" si="3"/>
        <v>28</v>
      </c>
      <c r="F176" t="str">
        <f>week5!F13</f>
        <v/>
      </c>
      <c r="G176" t="str">
        <f>week5!G13</f>
        <v/>
      </c>
    </row>
    <row r="177">
      <c r="A177" s="3">
        <f>week5!B14</f>
        <v>45593</v>
      </c>
      <c r="B177" t="str">
        <f>week5!C14</f>
        <v/>
      </c>
      <c r="C177" s="2">
        <f t="shared" si="1"/>
        <v>2024</v>
      </c>
      <c r="D177" s="2">
        <f t="shared" si="2"/>
        <v>10</v>
      </c>
      <c r="E177" s="2">
        <f t="shared" si="3"/>
        <v>28</v>
      </c>
      <c r="F177" t="str">
        <f>week5!F14</f>
        <v/>
      </c>
      <c r="G177" t="str">
        <f>week5!G14</f>
        <v/>
      </c>
    </row>
    <row r="178">
      <c r="A178" s="3">
        <f>week5!B15</f>
        <v>45593</v>
      </c>
      <c r="B178" t="str">
        <f>week5!C15</f>
        <v/>
      </c>
      <c r="C178" s="2">
        <f t="shared" si="1"/>
        <v>2024</v>
      </c>
      <c r="D178" s="2">
        <f t="shared" si="2"/>
        <v>10</v>
      </c>
      <c r="E178" s="2">
        <f t="shared" si="3"/>
        <v>28</v>
      </c>
      <c r="F178" t="str">
        <f>week5!F15</f>
        <v/>
      </c>
      <c r="G178" t="str">
        <f>week5!G15</f>
        <v/>
      </c>
    </row>
    <row r="179">
      <c r="A179" s="3">
        <f>week5!B16</f>
        <v>45593</v>
      </c>
      <c r="B179" t="str">
        <f>week5!C16</f>
        <v/>
      </c>
      <c r="C179" s="2">
        <f t="shared" si="1"/>
        <v>2024</v>
      </c>
      <c r="D179" s="2">
        <f t="shared" si="2"/>
        <v>10</v>
      </c>
      <c r="E179" s="2">
        <f t="shared" si="3"/>
        <v>28</v>
      </c>
      <c r="F179" t="str">
        <f>week5!F16</f>
        <v/>
      </c>
      <c r="G179" t="str">
        <f>week5!G16</f>
        <v/>
      </c>
    </row>
    <row r="180">
      <c r="A180" s="3">
        <f>week5!B17</f>
        <v>45593</v>
      </c>
      <c r="B180" t="str">
        <f>week5!C17</f>
        <v/>
      </c>
      <c r="C180" s="2">
        <f t="shared" si="1"/>
        <v>2024</v>
      </c>
      <c r="D180" s="2">
        <f t="shared" si="2"/>
        <v>10</v>
      </c>
      <c r="E180" s="2">
        <f t="shared" si="3"/>
        <v>28</v>
      </c>
      <c r="F180" t="str">
        <f>week5!F17</f>
        <v/>
      </c>
      <c r="G180" t="str">
        <f>week5!G17</f>
        <v/>
      </c>
    </row>
    <row r="181">
      <c r="A181" s="3">
        <f>week5!B19</f>
        <v>45594</v>
      </c>
      <c r="B181" t="str">
        <f>week5!C19</f>
        <v/>
      </c>
      <c r="C181" s="2">
        <f t="shared" si="1"/>
        <v>2024</v>
      </c>
      <c r="D181" s="2">
        <f t="shared" si="2"/>
        <v>10</v>
      </c>
      <c r="E181" s="2">
        <f t="shared" si="3"/>
        <v>29</v>
      </c>
      <c r="F181" t="str">
        <f>week5!F19</f>
        <v/>
      </c>
      <c r="G181" t="str">
        <f>week5!G19</f>
        <v/>
      </c>
    </row>
    <row r="182">
      <c r="A182" s="3">
        <f>week5!B20</f>
        <v>45594</v>
      </c>
      <c r="B182" t="str">
        <f>week5!C20</f>
        <v/>
      </c>
      <c r="C182" s="2">
        <f t="shared" si="1"/>
        <v>2024</v>
      </c>
      <c r="D182" s="2">
        <f t="shared" si="2"/>
        <v>10</v>
      </c>
      <c r="E182" s="2">
        <f t="shared" si="3"/>
        <v>29</v>
      </c>
      <c r="F182" t="str">
        <f>week5!F20</f>
        <v/>
      </c>
      <c r="G182" t="str">
        <f>week5!G20</f>
        <v/>
      </c>
    </row>
    <row r="183">
      <c r="A183" s="3">
        <f>week5!B21</f>
        <v>45594</v>
      </c>
      <c r="B183" t="str">
        <f>week5!C21</f>
        <v/>
      </c>
      <c r="C183" s="2">
        <f t="shared" si="1"/>
        <v>2024</v>
      </c>
      <c r="D183" s="2">
        <f t="shared" si="2"/>
        <v>10</v>
      </c>
      <c r="E183" s="2">
        <f t="shared" si="3"/>
        <v>29</v>
      </c>
      <c r="F183" t="str">
        <f>week5!F21</f>
        <v/>
      </c>
      <c r="G183" t="str">
        <f>week5!G21</f>
        <v/>
      </c>
    </row>
    <row r="184">
      <c r="A184" s="3">
        <f>week5!B22</f>
        <v>45594</v>
      </c>
      <c r="B184" t="str">
        <f>week5!C22</f>
        <v/>
      </c>
      <c r="C184" s="2">
        <f t="shared" si="1"/>
        <v>2024</v>
      </c>
      <c r="D184" s="2">
        <f t="shared" si="2"/>
        <v>10</v>
      </c>
      <c r="E184" s="2">
        <f t="shared" si="3"/>
        <v>29</v>
      </c>
      <c r="F184" t="str">
        <f>week5!F22</f>
        <v/>
      </c>
      <c r="G184" t="str">
        <f>week5!G22</f>
        <v/>
      </c>
    </row>
    <row r="185">
      <c r="A185" s="3">
        <f>week5!B23</f>
        <v>45594</v>
      </c>
      <c r="B185" t="str">
        <f>week5!C23</f>
        <v/>
      </c>
      <c r="C185" s="2">
        <f t="shared" si="1"/>
        <v>2024</v>
      </c>
      <c r="D185" s="2">
        <f t="shared" si="2"/>
        <v>10</v>
      </c>
      <c r="E185" s="2">
        <f t="shared" si="3"/>
        <v>29</v>
      </c>
      <c r="F185" t="str">
        <f>week5!F23</f>
        <v/>
      </c>
      <c r="G185" t="str">
        <f>week5!G23</f>
        <v/>
      </c>
    </row>
    <row r="186">
      <c r="A186" s="3">
        <f>week5!B24</f>
        <v>45594</v>
      </c>
      <c r="B186" t="str">
        <f>week5!C24</f>
        <v/>
      </c>
      <c r="C186" s="2">
        <f t="shared" si="1"/>
        <v>2024</v>
      </c>
      <c r="D186" s="2">
        <f t="shared" si="2"/>
        <v>10</v>
      </c>
      <c r="E186" s="2">
        <f t="shared" si="3"/>
        <v>29</v>
      </c>
      <c r="F186" t="str">
        <f>week5!F24</f>
        <v/>
      </c>
      <c r="G186" t="str">
        <f>week5!G24</f>
        <v/>
      </c>
    </row>
    <row r="187">
      <c r="A187" s="3">
        <f>week5!B26</f>
        <v>45595</v>
      </c>
      <c r="B187" t="str">
        <f>week5!C26</f>
        <v/>
      </c>
      <c r="C187" s="2">
        <f t="shared" si="1"/>
        <v>2024</v>
      </c>
      <c r="D187" s="2">
        <f t="shared" si="2"/>
        <v>10</v>
      </c>
      <c r="E187" s="2">
        <f t="shared" si="3"/>
        <v>30</v>
      </c>
      <c r="F187" t="str">
        <f>week5!F26</f>
        <v/>
      </c>
      <c r="G187" t="str">
        <f>week5!G26</f>
        <v/>
      </c>
    </row>
    <row r="188">
      <c r="A188" s="3">
        <f>week5!B27</f>
        <v>45595</v>
      </c>
      <c r="B188" t="str">
        <f>week5!C27</f>
        <v/>
      </c>
      <c r="C188" s="2">
        <f t="shared" si="1"/>
        <v>2024</v>
      </c>
      <c r="D188" s="2">
        <f t="shared" si="2"/>
        <v>10</v>
      </c>
      <c r="E188" s="2">
        <f t="shared" si="3"/>
        <v>30</v>
      </c>
      <c r="F188" t="str">
        <f>week5!F27</f>
        <v/>
      </c>
      <c r="G188" t="str">
        <f>week5!G27</f>
        <v/>
      </c>
    </row>
    <row r="189">
      <c r="A189" s="3">
        <f>week5!B28</f>
        <v>45595</v>
      </c>
      <c r="B189" t="str">
        <f>week5!C28</f>
        <v/>
      </c>
      <c r="C189" s="2">
        <f t="shared" si="1"/>
        <v>2024</v>
      </c>
      <c r="D189" s="2">
        <f t="shared" si="2"/>
        <v>10</v>
      </c>
      <c r="E189" s="2">
        <f t="shared" si="3"/>
        <v>30</v>
      </c>
      <c r="F189" t="str">
        <f>week5!F28</f>
        <v/>
      </c>
      <c r="G189" t="str">
        <f>week5!G28</f>
        <v/>
      </c>
    </row>
    <row r="190">
      <c r="A190" s="3">
        <f>week5!B29</f>
        <v>45595</v>
      </c>
      <c r="B190" t="str">
        <f>week5!C29</f>
        <v/>
      </c>
      <c r="C190" s="2">
        <f t="shared" si="1"/>
        <v>2024</v>
      </c>
      <c r="D190" s="2">
        <f t="shared" si="2"/>
        <v>10</v>
      </c>
      <c r="E190" s="2">
        <f t="shared" si="3"/>
        <v>30</v>
      </c>
      <c r="F190" t="str">
        <f>week5!F29</f>
        <v/>
      </c>
      <c r="G190" t="str">
        <f>week5!G29</f>
        <v/>
      </c>
    </row>
    <row r="191">
      <c r="A191" s="3">
        <f>week5!B30</f>
        <v>45595</v>
      </c>
      <c r="B191" t="str">
        <f>week5!C30</f>
        <v/>
      </c>
      <c r="C191" s="2">
        <f t="shared" si="1"/>
        <v>2024</v>
      </c>
      <c r="D191" s="2">
        <f t="shared" si="2"/>
        <v>10</v>
      </c>
      <c r="E191" s="2">
        <f t="shared" si="3"/>
        <v>30</v>
      </c>
      <c r="F191" t="str">
        <f>week5!F30</f>
        <v/>
      </c>
      <c r="G191" t="str">
        <f>week5!G30</f>
        <v/>
      </c>
    </row>
    <row r="192">
      <c r="A192" s="3">
        <f>week5!B31</f>
        <v>45595</v>
      </c>
      <c r="B192" t="str">
        <f>week5!C31</f>
        <v/>
      </c>
      <c r="C192" s="2">
        <f t="shared" si="1"/>
        <v>2024</v>
      </c>
      <c r="D192" s="2">
        <f t="shared" si="2"/>
        <v>10</v>
      </c>
      <c r="E192" s="2">
        <f t="shared" si="3"/>
        <v>30</v>
      </c>
      <c r="F192" t="str">
        <f>week5!F31</f>
        <v/>
      </c>
      <c r="G192" t="str">
        <f>week5!G31</f>
        <v/>
      </c>
    </row>
    <row r="193">
      <c r="A193" s="3">
        <f>week5!B33</f>
        <v>45596</v>
      </c>
      <c r="B193" t="str">
        <f>week5!C33</f>
        <v/>
      </c>
      <c r="C193" s="2">
        <f t="shared" si="1"/>
        <v>2024</v>
      </c>
      <c r="D193" s="2">
        <f t="shared" si="2"/>
        <v>10</v>
      </c>
      <c r="E193" s="2">
        <f t="shared" si="3"/>
        <v>31</v>
      </c>
      <c r="F193" t="str">
        <f>week5!F33</f>
        <v/>
      </c>
      <c r="G193" t="str">
        <f>week5!G33</f>
        <v/>
      </c>
    </row>
    <row r="194">
      <c r="A194" s="3">
        <f>week5!B34</f>
        <v>45596</v>
      </c>
      <c r="B194" t="str">
        <f>week5!C34</f>
        <v/>
      </c>
      <c r="C194" s="2">
        <f t="shared" si="1"/>
        <v>2024</v>
      </c>
      <c r="D194" s="2">
        <f t="shared" si="2"/>
        <v>10</v>
      </c>
      <c r="E194" s="2">
        <f t="shared" si="3"/>
        <v>31</v>
      </c>
      <c r="F194" t="str">
        <f>week5!F34</f>
        <v/>
      </c>
      <c r="G194" t="str">
        <f>week5!G34</f>
        <v/>
      </c>
    </row>
    <row r="195">
      <c r="A195" s="3">
        <f>week5!B35</f>
        <v>45596</v>
      </c>
      <c r="B195" t="str">
        <f>week5!C35</f>
        <v/>
      </c>
      <c r="C195" s="2">
        <f t="shared" si="1"/>
        <v>2024</v>
      </c>
      <c r="D195" s="2">
        <f t="shared" si="2"/>
        <v>10</v>
      </c>
      <c r="E195" s="2">
        <f t="shared" si="3"/>
        <v>31</v>
      </c>
      <c r="F195" t="str">
        <f>week5!F35</f>
        <v/>
      </c>
      <c r="G195" t="str">
        <f>week5!G35</f>
        <v/>
      </c>
    </row>
    <row r="196">
      <c r="A196" s="3">
        <f>week5!B36</f>
        <v>45596</v>
      </c>
      <c r="B196" t="str">
        <f>week5!C36</f>
        <v/>
      </c>
      <c r="C196" s="2">
        <f t="shared" si="1"/>
        <v>2024</v>
      </c>
      <c r="D196" s="2">
        <f t="shared" si="2"/>
        <v>10</v>
      </c>
      <c r="E196" s="2">
        <f t="shared" si="3"/>
        <v>31</v>
      </c>
      <c r="F196" t="str">
        <f>week5!F36</f>
        <v/>
      </c>
      <c r="G196" t="str">
        <f>week5!G36</f>
        <v/>
      </c>
    </row>
    <row r="197">
      <c r="A197" s="3">
        <f>week5!B37</f>
        <v>45596</v>
      </c>
      <c r="B197" t="str">
        <f>week5!C37</f>
        <v/>
      </c>
      <c r="C197" s="2">
        <f t="shared" si="1"/>
        <v>2024</v>
      </c>
      <c r="D197" s="2">
        <f t="shared" si="2"/>
        <v>10</v>
      </c>
      <c r="E197" s="2">
        <f t="shared" si="3"/>
        <v>31</v>
      </c>
      <c r="F197" t="str">
        <f>week5!F37</f>
        <v/>
      </c>
      <c r="G197" t="str">
        <f>week5!G37</f>
        <v/>
      </c>
    </row>
    <row r="198">
      <c r="A198" s="3">
        <f>week5!B38</f>
        <v>45596</v>
      </c>
      <c r="B198" t="str">
        <f>week5!C38</f>
        <v/>
      </c>
      <c r="C198" s="2">
        <f t="shared" si="1"/>
        <v>2024</v>
      </c>
      <c r="D198" s="2">
        <f t="shared" si="2"/>
        <v>10</v>
      </c>
      <c r="E198" s="2">
        <f t="shared" si="3"/>
        <v>31</v>
      </c>
      <c r="F198" t="str">
        <f>week5!F38</f>
        <v/>
      </c>
      <c r="G198" t="str">
        <f>week5!G38</f>
        <v/>
      </c>
    </row>
    <row r="199">
      <c r="A199" s="3">
        <f>week5!B40</f>
        <v>45597</v>
      </c>
      <c r="B199" t="str">
        <f>week5!C40</f>
        <v/>
      </c>
      <c r="C199" s="2">
        <f t="shared" si="1"/>
        <v>2024</v>
      </c>
      <c r="D199" s="2">
        <f t="shared" si="2"/>
        <v>11</v>
      </c>
      <c r="E199" s="2">
        <f t="shared" si="3"/>
        <v>1</v>
      </c>
      <c r="F199" t="str">
        <f>week5!F40</f>
        <v/>
      </c>
      <c r="G199" t="str">
        <f>week5!G40</f>
        <v/>
      </c>
    </row>
    <row r="200">
      <c r="A200" s="3">
        <f>week5!B41</f>
        <v>45597</v>
      </c>
      <c r="B200" t="str">
        <f>week5!C41</f>
        <v/>
      </c>
      <c r="C200" s="2">
        <f t="shared" si="1"/>
        <v>2024</v>
      </c>
      <c r="D200" s="2">
        <f t="shared" si="2"/>
        <v>11</v>
      </c>
      <c r="E200" s="2">
        <f t="shared" si="3"/>
        <v>1</v>
      </c>
      <c r="F200" t="str">
        <f>week5!F41</f>
        <v/>
      </c>
      <c r="G200" t="str">
        <f>week5!G41</f>
        <v/>
      </c>
    </row>
    <row r="201">
      <c r="A201" s="3">
        <f>week5!B42</f>
        <v>45597</v>
      </c>
      <c r="B201" t="str">
        <f>week5!C42</f>
        <v/>
      </c>
      <c r="C201" s="2">
        <f t="shared" si="1"/>
        <v>2024</v>
      </c>
      <c r="D201" s="2">
        <f t="shared" si="2"/>
        <v>11</v>
      </c>
      <c r="E201" s="2">
        <f t="shared" si="3"/>
        <v>1</v>
      </c>
      <c r="F201" t="str">
        <f>week5!F42</f>
        <v/>
      </c>
      <c r="G201" t="str">
        <f>week5!G42</f>
        <v/>
      </c>
    </row>
    <row r="202">
      <c r="A202" s="3">
        <f>week5!B43</f>
        <v>45597</v>
      </c>
      <c r="B202" t="str">
        <f>week5!C43</f>
        <v/>
      </c>
      <c r="C202" s="2">
        <f t="shared" si="1"/>
        <v>2024</v>
      </c>
      <c r="D202" s="2">
        <f t="shared" si="2"/>
        <v>11</v>
      </c>
      <c r="E202" s="2">
        <f t="shared" si="3"/>
        <v>1</v>
      </c>
      <c r="F202" t="str">
        <f>week5!F43</f>
        <v/>
      </c>
      <c r="G202" t="str">
        <f>week5!G43</f>
        <v/>
      </c>
    </row>
    <row r="203">
      <c r="A203" s="3">
        <f>week5!B44</f>
        <v>45597</v>
      </c>
      <c r="B203" t="str">
        <f>week5!C44</f>
        <v/>
      </c>
      <c r="C203" s="2">
        <f t="shared" si="1"/>
        <v>2024</v>
      </c>
      <c r="D203" s="2">
        <f t="shared" si="2"/>
        <v>11</v>
      </c>
      <c r="E203" s="2">
        <f t="shared" si="3"/>
        <v>1</v>
      </c>
      <c r="F203" t="str">
        <f>week5!F44</f>
        <v/>
      </c>
      <c r="G203" t="str">
        <f>week5!G44</f>
        <v/>
      </c>
    </row>
    <row r="204">
      <c r="A204" s="3">
        <f>week5!B45</f>
        <v>45597</v>
      </c>
      <c r="B204" t="str">
        <f>week5!C45</f>
        <v/>
      </c>
      <c r="C204" s="2">
        <f t="shared" si="1"/>
        <v>2024</v>
      </c>
      <c r="D204" s="2">
        <f t="shared" si="2"/>
        <v>11</v>
      </c>
      <c r="E204" s="2">
        <f t="shared" si="3"/>
        <v>1</v>
      </c>
      <c r="F204" t="str">
        <f>week5!F45</f>
        <v/>
      </c>
      <c r="G204" t="str">
        <f>week5!G45</f>
        <v/>
      </c>
    </row>
    <row r="205">
      <c r="A205" s="3">
        <f>week5!B47</f>
        <v>45598</v>
      </c>
      <c r="B205" t="str">
        <f>week5!C47</f>
        <v/>
      </c>
      <c r="C205" s="2">
        <f t="shared" si="1"/>
        <v>2024</v>
      </c>
      <c r="D205" s="2">
        <f t="shared" si="2"/>
        <v>11</v>
      </c>
      <c r="E205" s="2">
        <f t="shared" si="3"/>
        <v>2</v>
      </c>
      <c r="F205" t="str">
        <f>week5!F47</f>
        <v/>
      </c>
      <c r="G205" t="str">
        <f>week5!G47</f>
        <v/>
      </c>
    </row>
    <row r="206">
      <c r="A206" s="3">
        <f>week5!B48</f>
        <v>45598</v>
      </c>
      <c r="B206" t="str">
        <f>week5!C48</f>
        <v/>
      </c>
      <c r="C206" s="2">
        <f t="shared" si="1"/>
        <v>2024</v>
      </c>
      <c r="D206" s="2">
        <f t="shared" si="2"/>
        <v>11</v>
      </c>
      <c r="E206" s="2">
        <f t="shared" si="3"/>
        <v>2</v>
      </c>
      <c r="F206" t="str">
        <f>week5!F48</f>
        <v/>
      </c>
      <c r="G206" t="str">
        <f>week5!G48</f>
        <v/>
      </c>
    </row>
    <row r="207">
      <c r="A207" s="3">
        <f>week5!B49</f>
        <v>45598</v>
      </c>
      <c r="B207" t="str">
        <f>week5!C49</f>
        <v/>
      </c>
      <c r="C207" s="2">
        <f t="shared" si="1"/>
        <v>2024</v>
      </c>
      <c r="D207" s="2">
        <f t="shared" si="2"/>
        <v>11</v>
      </c>
      <c r="E207" s="2">
        <f t="shared" si="3"/>
        <v>2</v>
      </c>
      <c r="F207" t="str">
        <f>week5!F49</f>
        <v/>
      </c>
      <c r="G207" t="str">
        <f>week5!G49</f>
        <v/>
      </c>
    </row>
    <row r="208">
      <c r="A208" s="3">
        <f>week5!B50</f>
        <v>45598</v>
      </c>
      <c r="B208" t="str">
        <f>week5!C50</f>
        <v/>
      </c>
      <c r="C208" s="2">
        <f t="shared" si="1"/>
        <v>2024</v>
      </c>
      <c r="D208" s="2">
        <f t="shared" si="2"/>
        <v>11</v>
      </c>
      <c r="E208" s="2">
        <f t="shared" si="3"/>
        <v>2</v>
      </c>
      <c r="F208" t="str">
        <f>week5!F50</f>
        <v/>
      </c>
      <c r="G208" t="str">
        <f>week5!G50</f>
        <v/>
      </c>
    </row>
    <row r="209">
      <c r="A209" s="3">
        <f>week5!B51</f>
        <v>45598</v>
      </c>
      <c r="B209" t="str">
        <f>week5!C51</f>
        <v/>
      </c>
      <c r="C209" s="2">
        <f t="shared" si="1"/>
        <v>2024</v>
      </c>
      <c r="D209" s="2">
        <f t="shared" si="2"/>
        <v>11</v>
      </c>
      <c r="E209" s="2">
        <f t="shared" si="3"/>
        <v>2</v>
      </c>
      <c r="F209" t="str">
        <f>week5!F51</f>
        <v/>
      </c>
      <c r="G209" t="str">
        <f>week5!G51</f>
        <v/>
      </c>
    </row>
    <row r="210">
      <c r="A210" s="3">
        <f>week5!B52</f>
        <v>45598</v>
      </c>
      <c r="B210" t="str">
        <f>week5!C52</f>
        <v/>
      </c>
      <c r="C210" s="2">
        <f t="shared" si="1"/>
        <v>2024</v>
      </c>
      <c r="D210" s="2">
        <f t="shared" si="2"/>
        <v>11</v>
      </c>
      <c r="E210" s="2">
        <f t="shared" si="3"/>
        <v>2</v>
      </c>
      <c r="F210" t="str">
        <f>week5!F52</f>
        <v/>
      </c>
      <c r="G210" t="str">
        <f>week5!G52</f>
        <v/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7" width="15.13"/>
  </cols>
  <sheetData>
    <row r="1">
      <c r="A1" s="261">
        <f>week1!B2</f>
        <v>45566</v>
      </c>
      <c r="B1" s="262"/>
      <c r="C1" s="262"/>
      <c r="D1" s="262"/>
      <c r="E1" s="262"/>
      <c r="F1" s="262"/>
      <c r="G1" s="263"/>
    </row>
    <row r="2">
      <c r="A2" s="264" t="s">
        <v>71</v>
      </c>
      <c r="B2" s="264" t="s">
        <v>72</v>
      </c>
      <c r="C2" s="264" t="s">
        <v>73</v>
      </c>
      <c r="D2" s="264" t="s">
        <v>74</v>
      </c>
      <c r="E2" s="264" t="s">
        <v>75</v>
      </c>
      <c r="F2" s="264" t="s">
        <v>76</v>
      </c>
      <c r="G2" s="264" t="s">
        <v>77</v>
      </c>
    </row>
    <row r="3" hidden="1">
      <c r="A3" s="265">
        <f>week1!B5</f>
        <v>45564</v>
      </c>
      <c r="B3" s="266">
        <f t="shared" ref="B3:G3" si="1">A3+1</f>
        <v>45565</v>
      </c>
      <c r="C3" s="267">
        <f t="shared" si="1"/>
        <v>45566</v>
      </c>
      <c r="D3" s="267">
        <f t="shared" si="1"/>
        <v>45567</v>
      </c>
      <c r="E3" s="267">
        <f t="shared" si="1"/>
        <v>45568</v>
      </c>
      <c r="F3" s="267">
        <f t="shared" si="1"/>
        <v>45569</v>
      </c>
      <c r="G3" s="268">
        <f t="shared" si="1"/>
        <v>45570</v>
      </c>
    </row>
    <row r="4">
      <c r="A4" s="269">
        <f t="shared" ref="A4:G4" si="2">DAY(A3)</f>
        <v>29</v>
      </c>
      <c r="B4" s="269">
        <f t="shared" si="2"/>
        <v>30</v>
      </c>
      <c r="C4" s="269">
        <f t="shared" si="2"/>
        <v>1</v>
      </c>
      <c r="D4" s="269">
        <f t="shared" si="2"/>
        <v>2</v>
      </c>
      <c r="E4" s="269">
        <f t="shared" si="2"/>
        <v>3</v>
      </c>
      <c r="F4" s="269">
        <f t="shared" si="2"/>
        <v>4</v>
      </c>
      <c r="G4" s="269">
        <f t="shared" si="2"/>
        <v>5</v>
      </c>
    </row>
    <row r="5">
      <c r="A5" s="270" t="str">
        <f>CONCATENATE(week1!$C5," ",week1!$D5,"-",week1!$E5)</f>
        <v> -</v>
      </c>
      <c r="B5" s="270" t="str">
        <f>CONCATENATE(week1!C12," ",week1!D12,"-",week1!E12)</f>
        <v> -</v>
      </c>
      <c r="C5" s="270" t="str">
        <f>CONCATENATE(week1!C19," ",week1!D19,"-",week1!E19)</f>
        <v> -</v>
      </c>
      <c r="D5" s="270" t="str">
        <f>CONCATENATE(week1!C26," ",week1!D26,"-",week1!E26)</f>
        <v> -</v>
      </c>
      <c r="E5" s="270" t="str">
        <f>CONCATENATE(week1!C33," ",week1!D33,"-",week1!E33)</f>
        <v> -</v>
      </c>
      <c r="F5" s="270" t="str">
        <f>CONCATENATE(week1!$C40," ",week1!$D40,"-",week1!$E40)</f>
        <v> -</v>
      </c>
      <c r="G5" s="270" t="str">
        <f>CONCATENATE(week1!$C47," ",week1!$D47,"-",week1!$E47)</f>
        <v> -</v>
      </c>
    </row>
    <row r="6">
      <c r="A6" s="271" t="str">
        <f>CONCATENATE(week1!$C6," ",week1!$D6,"-",week1!$E6)</f>
        <v> -</v>
      </c>
      <c r="B6" s="271" t="str">
        <f>CONCATENATE(week1!C13," ",week1!D13,"-",week1!E13)</f>
        <v> -</v>
      </c>
      <c r="C6" s="271" t="str">
        <f>CONCATENATE(week1!C20," ",week1!D20,"-",week1!E20)</f>
        <v> -</v>
      </c>
      <c r="D6" s="271" t="str">
        <f>CONCATENATE(week1!C27," ",week1!D27,"-",week1!E27)</f>
        <v> -</v>
      </c>
      <c r="E6" s="271" t="str">
        <f>CONCATENATE(week1!C34," ",week1!D34,"-",week1!E34)</f>
        <v> -</v>
      </c>
      <c r="F6" s="271" t="str">
        <f>CONCATENATE(week1!$C41," ",week1!$D41,"-",week1!$E41)</f>
        <v> -</v>
      </c>
      <c r="G6" s="271" t="str">
        <f>CONCATENATE(week1!$C48," ",week1!$D48,"-",week1!$E48)</f>
        <v> -</v>
      </c>
    </row>
    <row r="7">
      <c r="A7" s="270" t="str">
        <f>CONCATENATE(week1!$C7," ",week1!$D7,"-",week1!$E7)</f>
        <v> -</v>
      </c>
      <c r="B7" s="270" t="str">
        <f>CONCATENATE(week1!C14," ",week1!D14,"-",week1!E14)</f>
        <v> -</v>
      </c>
      <c r="C7" s="270" t="str">
        <f>CONCATENATE(week1!C21," ",week1!D21,"-",week1!E21)</f>
        <v> -</v>
      </c>
      <c r="D7" s="270" t="str">
        <f>CONCATENATE(week1!C28," ",week1!D28,"-",week1!E28)</f>
        <v> -</v>
      </c>
      <c r="E7" s="270" t="str">
        <f>CONCATENATE(week1!C35," ",week1!D35,"-",week1!E35)</f>
        <v> -</v>
      </c>
      <c r="F7" s="270" t="str">
        <f>CONCATENATE(week1!$C42," ",week1!$D42,"-",week1!$E42)</f>
        <v> -</v>
      </c>
      <c r="G7" s="270" t="str">
        <f>CONCATENATE(week1!$C49," ",week1!$D49,"-",week1!$E49)</f>
        <v> -</v>
      </c>
    </row>
    <row r="8">
      <c r="A8" s="271" t="str">
        <f>CONCATENATE(week1!$C8," ",week1!$D8,"-",week1!$E8)</f>
        <v> -</v>
      </c>
      <c r="B8" s="271" t="str">
        <f>CONCATENATE(week1!C15," ",week1!D15,"-",week1!E15)</f>
        <v> -</v>
      </c>
      <c r="C8" s="271" t="str">
        <f>CONCATENATE(week1!C22," ",week1!D22,"-",week1!E22)</f>
        <v> -</v>
      </c>
      <c r="D8" s="271" t="str">
        <f>CONCATENATE(week1!C29," ",week1!D29,"-",week1!E29)</f>
        <v> -</v>
      </c>
      <c r="E8" s="271" t="str">
        <f>CONCATENATE(week1!C36," ",week1!D36,"-",week1!E36)</f>
        <v> -</v>
      </c>
      <c r="F8" s="271" t="str">
        <f>CONCATENATE(week1!$C43," ",week1!$D43,"-",week1!$E43)</f>
        <v> -</v>
      </c>
      <c r="G8" s="271" t="str">
        <f>CONCATENATE(week1!$C50," ",week1!$D50,"-",week1!$E50)</f>
        <v> -</v>
      </c>
    </row>
    <row r="9">
      <c r="A9" s="270" t="str">
        <f>CONCATENATE(week1!$C9," ",week1!$D9,"-",week1!$E9)</f>
        <v> -</v>
      </c>
      <c r="B9" s="270" t="str">
        <f>CONCATENATE(week1!C16," ",week1!D16,"-",week1!E16)</f>
        <v> -</v>
      </c>
      <c r="C9" s="270" t="str">
        <f>CONCATENATE(week1!C23," ",week1!D23,"-",week1!E23)</f>
        <v> -</v>
      </c>
      <c r="D9" s="270" t="str">
        <f>CONCATENATE(week1!C30," ",week1!D30,"-",week1!E30)</f>
        <v> -</v>
      </c>
      <c r="E9" s="270" t="str">
        <f>CONCATENATE(week1!C37," ",week1!D37,"-",week1!E37)</f>
        <v> -</v>
      </c>
      <c r="F9" s="270" t="str">
        <f>CONCATENATE(week1!$C44," ",week1!$D44,"-",week1!$E44)</f>
        <v> -</v>
      </c>
      <c r="G9" s="270" t="str">
        <f>CONCATENATE(week1!$C51," ",week1!$D51,"-",week1!$E51)</f>
        <v> -</v>
      </c>
    </row>
    <row r="10">
      <c r="A10" s="272" t="str">
        <f>CONCATENATE(week1!$C10," ",week1!$D10,"-",week1!$E10)</f>
        <v> -</v>
      </c>
      <c r="B10" s="272" t="str">
        <f>CONCATENATE(week1!C17," ",week1!D17,"-",week1!E17)</f>
        <v> -</v>
      </c>
      <c r="C10" s="272" t="str">
        <f>CONCATENATE(week1!C24," ",week1!D24,"-",week1!E24)</f>
        <v> -</v>
      </c>
      <c r="D10" s="272" t="str">
        <f>CONCATENATE(week1!C31," ",week1!D31,"-",week1!E31)</f>
        <v> -</v>
      </c>
      <c r="E10" s="272" t="str">
        <f>CONCATENATE(week1!C38," ",week1!D38,"-",week1!E38)</f>
        <v> -</v>
      </c>
      <c r="F10" s="272" t="str">
        <f>CONCATENATE(week1!$C45," ",week1!$D45,"-",week1!$E45)</f>
        <v> -</v>
      </c>
      <c r="G10" s="272" t="str">
        <f>CONCATENATE(week1!$C52," ",week1!$D52,"-",week1!$E52)</f>
        <v> -</v>
      </c>
    </row>
    <row r="11" hidden="1">
      <c r="A11" s="273">
        <f>G3+1</f>
        <v>45571</v>
      </c>
      <c r="B11" s="273">
        <f t="shared" ref="B11:G11" si="3">A11+1</f>
        <v>45572</v>
      </c>
      <c r="C11" s="273">
        <f t="shared" si="3"/>
        <v>45573</v>
      </c>
      <c r="D11" s="273">
        <f t="shared" si="3"/>
        <v>45574</v>
      </c>
      <c r="E11" s="273">
        <f t="shared" si="3"/>
        <v>45575</v>
      </c>
      <c r="F11" s="273">
        <f t="shared" si="3"/>
        <v>45576</v>
      </c>
      <c r="G11" s="273">
        <f t="shared" si="3"/>
        <v>45577</v>
      </c>
    </row>
    <row r="12">
      <c r="A12" s="269">
        <f t="shared" ref="A12:G12" si="4">DAY(A11)</f>
        <v>6</v>
      </c>
      <c r="B12" s="269">
        <f t="shared" si="4"/>
        <v>7</v>
      </c>
      <c r="C12" s="269">
        <f t="shared" si="4"/>
        <v>8</v>
      </c>
      <c r="D12" s="269">
        <f t="shared" si="4"/>
        <v>9</v>
      </c>
      <c r="E12" s="269">
        <f t="shared" si="4"/>
        <v>10</v>
      </c>
      <c r="F12" s="269">
        <f t="shared" si="4"/>
        <v>11</v>
      </c>
      <c r="G12" s="269">
        <f t="shared" si="4"/>
        <v>12</v>
      </c>
    </row>
    <row r="13">
      <c r="A13" s="270" t="str">
        <f>CONCATENATE(week2!$C5," ",week2!$D5,"-",week2!$E5)</f>
        <v> -</v>
      </c>
      <c r="B13" s="274" t="str">
        <f>CONCATENATE(week2!C12," ",week2!D12,"-",week2!E12)</f>
        <v> -</v>
      </c>
      <c r="C13" s="270" t="str">
        <f>CONCATENATE(week2!C19," ",week2!D19,"-",week2!E19)</f>
        <v> -</v>
      </c>
      <c r="D13" s="270" t="str">
        <f>CONCATENATE(week2!C26," ",week2!D26,"-",week2!E26)</f>
        <v> -</v>
      </c>
      <c r="E13" s="270" t="str">
        <f>CONCATENATE(week2!C33," ",week2!D33,"-",week2!E33)</f>
        <v> -</v>
      </c>
      <c r="F13" s="270" t="str">
        <f>CONCATENATE(week2!$C40," ",week2!$D40,"-",week2!$E40)</f>
        <v> -</v>
      </c>
      <c r="G13" s="270" t="str">
        <f>CONCATENATE(week2!$C47," ",week2!$D47,"-",week2!$E47)</f>
        <v> -</v>
      </c>
    </row>
    <row r="14">
      <c r="A14" s="271" t="str">
        <f>CONCATENATE(week2!$C6," ",week2!$D6,"-",week2!$E6)</f>
        <v> -</v>
      </c>
      <c r="B14" s="275" t="str">
        <f>CONCATENATE(week2!C13," ",week2!D13,"-",week2!E13)</f>
        <v> -</v>
      </c>
      <c r="C14" s="271" t="str">
        <f>CONCATENATE(week2!C20," ",week2!D20,"-",week2!E20)</f>
        <v> -</v>
      </c>
      <c r="D14" s="271" t="str">
        <f>CONCATENATE(week2!C27," ",week2!D27,"-",week2!E27)</f>
        <v> -</v>
      </c>
      <c r="E14" s="271" t="str">
        <f>CONCATENATE(week2!C34," ",week2!D34,"-",week2!E34)</f>
        <v> -</v>
      </c>
      <c r="F14" s="271" t="str">
        <f>CONCATENATE(week2!$C41," ",week2!$D41,"-",week2!$E41)</f>
        <v> -</v>
      </c>
      <c r="G14" s="271" t="str">
        <f>CONCATENATE(week2!$C48," ",week2!$D48,"-",week2!$E48)</f>
        <v> -</v>
      </c>
      <c r="I14" s="39" t="s">
        <v>78</v>
      </c>
    </row>
    <row r="15">
      <c r="A15" s="270" t="str">
        <f>CONCATENATE(week2!$C7," ",week2!$D7,"-",week2!$E7)</f>
        <v> -</v>
      </c>
      <c r="B15" s="274" t="str">
        <f>CONCATENATE(week2!C14," ",week2!D14,"-",week2!E14)</f>
        <v> -</v>
      </c>
      <c r="C15" s="270" t="str">
        <f>CONCATENATE(week2!C21," ",week2!D21,"-",week2!E21)</f>
        <v> -</v>
      </c>
      <c r="D15" s="270" t="str">
        <f>CONCATENATE(week2!C28," ",week2!D28,"-",week2!E28)</f>
        <v> -</v>
      </c>
      <c r="E15" s="270" t="str">
        <f>CONCATENATE(week2!C35," ",week2!D35,"-",week2!E35)</f>
        <v> -</v>
      </c>
      <c r="F15" s="270" t="str">
        <f>CONCATENATE(week2!$C42," ",week2!$D42,"-",week2!$E42)</f>
        <v> -</v>
      </c>
      <c r="G15" s="270" t="str">
        <f>CONCATENATE(week2!$C49," ",week2!$D49,"-",week2!$E49)</f>
        <v> -</v>
      </c>
    </row>
    <row r="16">
      <c r="A16" s="271" t="str">
        <f>CONCATENATE(week2!$C8," ",week2!$D8,"-",week2!$E8)</f>
        <v> -</v>
      </c>
      <c r="B16" s="275" t="str">
        <f>CONCATENATE(week2!C15," ",week2!D15,"-",week2!E15)</f>
        <v> -</v>
      </c>
      <c r="C16" s="271" t="str">
        <f>CONCATENATE(week2!C22," ",week2!D22,"-",week2!E22)</f>
        <v> -</v>
      </c>
      <c r="D16" s="271" t="str">
        <f>CONCATENATE(week2!C29," ",week2!D29,"-",week2!E29)</f>
        <v> -</v>
      </c>
      <c r="E16" s="271" t="str">
        <f>CONCATENATE(week2!C36," ",week2!D36,"-",week2!E36)</f>
        <v> -</v>
      </c>
      <c r="F16" s="271" t="str">
        <f>CONCATENATE(week2!$C43," ",week2!$D43,"-",week2!$E43)</f>
        <v> -</v>
      </c>
      <c r="G16" s="271" t="str">
        <f>CONCATENATE(week2!$C50," ",week2!$D50,"-",week2!$E50)</f>
        <v> -</v>
      </c>
    </row>
    <row r="17">
      <c r="A17" s="270" t="str">
        <f>CONCATENATE(week2!$C9," ",week2!$D9,"-",week2!$E9)</f>
        <v> -</v>
      </c>
      <c r="B17" s="274" t="str">
        <f>CONCATENATE(week2!C16," ",week2!D16,"-",week2!E16)</f>
        <v> -</v>
      </c>
      <c r="C17" s="270" t="str">
        <f>CONCATENATE(week2!C23," ",week2!D23,"-",week2!E23)</f>
        <v> -</v>
      </c>
      <c r="D17" s="270" t="str">
        <f>CONCATENATE(week2!C30," ",week2!D30,"-",week2!E30)</f>
        <v> -</v>
      </c>
      <c r="E17" s="270" t="str">
        <f>CONCATENATE(week2!C37," ",week2!D37,"-",week2!E37)</f>
        <v> -</v>
      </c>
      <c r="F17" s="270" t="str">
        <f>CONCATENATE(week2!$C44," ",week2!$D44,"-",week2!$E44)</f>
        <v> -</v>
      </c>
      <c r="G17" s="270" t="str">
        <f>CONCATENATE(week2!$C51," ",week2!$D51,"-",week2!$E51)</f>
        <v> -</v>
      </c>
    </row>
    <row r="18">
      <c r="A18" s="272" t="str">
        <f>CONCATENATE(week2!$C10," ",week2!$D10,"-",week2!$E10)</f>
        <v> -</v>
      </c>
      <c r="B18" s="276" t="str">
        <f>CONCATENATE(week2!C17," ",week2!D17,"-",week2!E17)</f>
        <v> -</v>
      </c>
      <c r="C18" s="272" t="str">
        <f>CONCATENATE(week2!C24," ",week2!D24,"-",week2!E24)</f>
        <v> -</v>
      </c>
      <c r="D18" s="272" t="str">
        <f>CONCATENATE(week2!C31," ",week2!D31,"-",week2!E31)</f>
        <v> -</v>
      </c>
      <c r="E18" s="272" t="str">
        <f>CONCATENATE(week2!C38," ",week2!D38,"-",week2!E38)</f>
        <v> -</v>
      </c>
      <c r="F18" s="272" t="str">
        <f>CONCATENATE(week2!$C45," ",week2!$D45,"-",week2!$E45)</f>
        <v> -</v>
      </c>
      <c r="G18" s="272" t="str">
        <f>CONCATENATE(week2!$C52," ",week2!$D52,"-",week2!$E52)</f>
        <v> -</v>
      </c>
    </row>
    <row r="19" hidden="1">
      <c r="A19" s="273">
        <f>G11+1</f>
        <v>45578</v>
      </c>
      <c r="B19" s="273">
        <f t="shared" ref="B19:G19" si="5">A19+1</f>
        <v>45579</v>
      </c>
      <c r="C19" s="273">
        <f t="shared" si="5"/>
        <v>45580</v>
      </c>
      <c r="D19" s="273">
        <f t="shared" si="5"/>
        <v>45581</v>
      </c>
      <c r="E19" s="273">
        <f t="shared" si="5"/>
        <v>45582</v>
      </c>
      <c r="F19" s="273">
        <f t="shared" si="5"/>
        <v>45583</v>
      </c>
      <c r="G19" s="273">
        <f t="shared" si="5"/>
        <v>45584</v>
      </c>
    </row>
    <row r="20">
      <c r="A20" s="277">
        <f t="shared" ref="A20:G20" si="6">DAY(A19)</f>
        <v>13</v>
      </c>
      <c r="B20" s="277">
        <f t="shared" si="6"/>
        <v>14</v>
      </c>
      <c r="C20" s="277">
        <f t="shared" si="6"/>
        <v>15</v>
      </c>
      <c r="D20" s="277">
        <f t="shared" si="6"/>
        <v>16</v>
      </c>
      <c r="E20" s="277">
        <f t="shared" si="6"/>
        <v>17</v>
      </c>
      <c r="F20" s="277">
        <f t="shared" si="6"/>
        <v>18</v>
      </c>
      <c r="G20" s="277">
        <f t="shared" si="6"/>
        <v>19</v>
      </c>
      <c r="H20" s="278"/>
    </row>
    <row r="21">
      <c r="A21" s="270" t="str">
        <f>CONCATENATE(week3!$C5," ",week3!$D5,"-",week3!$E5)</f>
        <v> -</v>
      </c>
      <c r="B21" s="270" t="str">
        <f>CONCATENATE(week3!C12," ",week3!D12,"-",week3!E12)</f>
        <v> -</v>
      </c>
      <c r="C21" s="270" t="str">
        <f>CONCATENATE(week3!C19," ",week3!D19,"-",week3!E19)</f>
        <v> -</v>
      </c>
      <c r="D21" s="270" t="str">
        <f>CONCATENATE(week3!C26," ",week3!D26,"-",week3!E26)</f>
        <v> -</v>
      </c>
      <c r="E21" s="270" t="str">
        <f>CONCATENATE(week3!C33," ",week3!D33,"-",week3!E33)</f>
        <v> -</v>
      </c>
      <c r="F21" s="274" t="str">
        <f>CONCATENATE(week3!$C40," ",week3!$D40,"-",week3!$E40)</f>
        <v> -</v>
      </c>
      <c r="G21" s="274" t="str">
        <f>CONCATENATE(week3!$C47," ",week3!$D47,"-",week3!$E47)</f>
        <v> -</v>
      </c>
    </row>
    <row r="22">
      <c r="A22" s="271" t="str">
        <f>CONCATENATE(week3!$C6," ",week3!$D6,"-",week3!$E6)</f>
        <v> -</v>
      </c>
      <c r="B22" s="271" t="str">
        <f>CONCATENATE(week3!C13," ",week3!D13,"-",week3!E13)</f>
        <v> -</v>
      </c>
      <c r="C22" s="271" t="str">
        <f>CONCATENATE(week3!C20," ",week3!D20,"-",week3!E20)</f>
        <v> -</v>
      </c>
      <c r="D22" s="271" t="str">
        <f>CONCATENATE(week3!C27," ",week3!D27,"-",week3!E27)</f>
        <v> -</v>
      </c>
      <c r="E22" s="271" t="str">
        <f>CONCATENATE(week3!C34," ",week3!D34,"-",week3!E34)</f>
        <v> -</v>
      </c>
      <c r="F22" s="275" t="str">
        <f>CONCATENATE(week3!$C41," ",week3!$D41,"-",week3!$E41)</f>
        <v> -</v>
      </c>
      <c r="G22" s="275" t="str">
        <f>CONCATENATE(week3!$C48," ",week3!$D48,"-",week3!$E48)</f>
        <v> -</v>
      </c>
    </row>
    <row r="23">
      <c r="A23" s="270" t="str">
        <f>CONCATENATE(week3!$C7," ",week3!$D7,"-",week3!$E7)</f>
        <v> -</v>
      </c>
      <c r="B23" s="270" t="str">
        <f>CONCATENATE(week3!C14," ",week3!D14,"-",week3!E14)</f>
        <v> -</v>
      </c>
      <c r="C23" s="270" t="str">
        <f>CONCATENATE(week3!C21," ",week3!D21,"-",week3!E21)</f>
        <v> -</v>
      </c>
      <c r="D23" s="270" t="str">
        <f>CONCATENATE(week3!C28," ",week3!D28,"-",week3!E28)</f>
        <v> -</v>
      </c>
      <c r="E23" s="270" t="str">
        <f>CONCATENATE(week3!C35," ",week3!D35,"-",week3!E35)</f>
        <v> -</v>
      </c>
      <c r="F23" s="274" t="str">
        <f>CONCATENATE(week3!$C42," ",week3!$D42,"-",week3!$E42)</f>
        <v> -</v>
      </c>
      <c r="G23" s="274" t="str">
        <f>CONCATENATE(week3!$C49," ",week3!$D49,"-",week3!$E49)</f>
        <v> -</v>
      </c>
    </row>
    <row r="24">
      <c r="A24" s="271" t="str">
        <f>CONCATENATE(week3!$C8," ",week3!$D8,"-",week3!$E8)</f>
        <v> -</v>
      </c>
      <c r="B24" s="271" t="str">
        <f>CONCATENATE(week3!C15," ",week3!D15,"-",week3!E15)</f>
        <v> -</v>
      </c>
      <c r="C24" s="271" t="str">
        <f>CONCATENATE(week3!C22," ",week3!D22,"-",week3!E22)</f>
        <v> -</v>
      </c>
      <c r="D24" s="271" t="str">
        <f>CONCATENATE(week3!C29," ",week3!D29,"-",week3!E29)</f>
        <v> -</v>
      </c>
      <c r="E24" s="271" t="str">
        <f>CONCATENATE(week3!C36," ",week3!D36,"-",week3!E36)</f>
        <v> -</v>
      </c>
      <c r="F24" s="275" t="str">
        <f>CONCATENATE(week3!$C43," ",week3!$D43,"-",week3!$E43)</f>
        <v> -</v>
      </c>
      <c r="G24" s="275" t="str">
        <f>CONCATENATE(week3!$C50," ",week3!$D50,"-",week3!$E50)</f>
        <v> -</v>
      </c>
    </row>
    <row r="25">
      <c r="A25" s="270" t="str">
        <f>CONCATENATE(week3!$C9," ",week3!$D9,"-",week3!$E9)</f>
        <v> -</v>
      </c>
      <c r="B25" s="270" t="str">
        <f>CONCATENATE(week3!C16," ",week3!D16,"-",week3!E16)</f>
        <v> -</v>
      </c>
      <c r="C25" s="270" t="str">
        <f>CONCATENATE(week3!C23," ",week3!D23,"-",week3!E23)</f>
        <v> -</v>
      </c>
      <c r="D25" s="270" t="str">
        <f>CONCATENATE(week3!C30," ",week3!D30,"-",week3!E30)</f>
        <v> -</v>
      </c>
      <c r="E25" s="270" t="str">
        <f>CONCATENATE(week3!C37," ",week3!D37,"-",week3!E37)</f>
        <v> -</v>
      </c>
      <c r="F25" s="274" t="str">
        <f>CONCATENATE(week3!$C44," ",week3!$D44,"-",week3!$E44)</f>
        <v> -</v>
      </c>
      <c r="G25" s="274" t="str">
        <f>CONCATENATE(week3!$C51," ",week3!$D51,"-",week3!$E51)</f>
        <v> -</v>
      </c>
    </row>
    <row r="26">
      <c r="A26" s="272" t="str">
        <f>CONCATENATE(week3!$C10," ",week3!$D10,"-",week3!$E10)</f>
        <v> -</v>
      </c>
      <c r="B26" s="272" t="str">
        <f>CONCATENATE(week3!C17," ",week3!D17,"-",week3!E17)</f>
        <v> -</v>
      </c>
      <c r="C26" s="272" t="str">
        <f>CONCATENATE(week3!C24," ",week3!D24,"-",week3!E24)</f>
        <v> -</v>
      </c>
      <c r="D26" s="272" t="str">
        <f>CONCATENATE(week3!C31," ",week3!D31,"-",week3!E31)</f>
        <v> -</v>
      </c>
      <c r="E26" s="272" t="str">
        <f>CONCATENATE(week3!C38," ",week3!D38,"-",week3!E38)</f>
        <v> -</v>
      </c>
      <c r="F26" s="276" t="str">
        <f>CONCATENATE(week3!$C45," ",week3!$D45,"-",week3!$E45)</f>
        <v> -</v>
      </c>
      <c r="G26" s="276" t="str">
        <f>CONCATENATE(week3!$C52," ",week3!$D52,"-",week3!$E52)</f>
        <v> -</v>
      </c>
    </row>
    <row r="27" hidden="1">
      <c r="A27" s="273">
        <f>G19+1</f>
        <v>45585</v>
      </c>
      <c r="B27" s="273">
        <f t="shared" ref="B27:G27" si="7">A27+1</f>
        <v>45586</v>
      </c>
      <c r="C27" s="273">
        <f t="shared" si="7"/>
        <v>45587</v>
      </c>
      <c r="D27" s="273">
        <f t="shared" si="7"/>
        <v>45588</v>
      </c>
      <c r="E27" s="273">
        <f t="shared" si="7"/>
        <v>45589</v>
      </c>
      <c r="F27" s="273">
        <f t="shared" si="7"/>
        <v>45590</v>
      </c>
      <c r="G27" s="273">
        <f t="shared" si="7"/>
        <v>45591</v>
      </c>
    </row>
    <row r="28">
      <c r="A28" s="269">
        <f t="shared" ref="A28:G28" si="8">DAY(A27)</f>
        <v>20</v>
      </c>
      <c r="B28" s="269">
        <f t="shared" si="8"/>
        <v>21</v>
      </c>
      <c r="C28" s="269">
        <f t="shared" si="8"/>
        <v>22</v>
      </c>
      <c r="D28" s="269">
        <f t="shared" si="8"/>
        <v>23</v>
      </c>
      <c r="E28" s="269">
        <f t="shared" si="8"/>
        <v>24</v>
      </c>
      <c r="F28" s="269">
        <f t="shared" si="8"/>
        <v>25</v>
      </c>
      <c r="G28" s="269">
        <f t="shared" si="8"/>
        <v>26</v>
      </c>
    </row>
    <row r="29">
      <c r="A29" s="270" t="str">
        <f>CONCATENATE(week4!$C5," ",week4!$D5,"-",week4!$E5)</f>
        <v> -</v>
      </c>
      <c r="B29" s="270" t="str">
        <f>CONCATENATE(week4!C12," ",week4!D12,"-",week4!E12)</f>
        <v> -</v>
      </c>
      <c r="C29" s="270" t="str">
        <f>CONCATENATE(week4!C19," ",week4!D19,"-",week4!E19)</f>
        <v> -</v>
      </c>
      <c r="D29" s="270" t="str">
        <f>CONCATENATE(week4!C26," ",week4!D26,"-",week4!E26)</f>
        <v> -</v>
      </c>
      <c r="E29" s="270" t="str">
        <f>CONCATENATE(week4!C33," ",week4!D33,"-",week4!E33)</f>
        <v> -</v>
      </c>
      <c r="F29" s="270" t="str">
        <f>CONCATENATE(week4!$C40," ",week4!$D40,"-",week4!$E40)</f>
        <v> -</v>
      </c>
      <c r="G29" s="270" t="str">
        <f>CONCATENATE(week4!$C47," ",week4!$D47,"-",week4!$E47)</f>
        <v> -</v>
      </c>
    </row>
    <row r="30">
      <c r="A30" s="271" t="str">
        <f>CONCATENATE(week4!$C6," ",week4!$D6,"-",week4!$E6)</f>
        <v> -</v>
      </c>
      <c r="B30" s="271" t="str">
        <f>CONCATENATE(week4!C13," ",week4!D13,"-",week4!E13)</f>
        <v> -</v>
      </c>
      <c r="C30" s="271" t="str">
        <f>CONCATENATE(week4!C20," ",week4!D20,"-",week4!E20)</f>
        <v> -</v>
      </c>
      <c r="D30" s="271" t="str">
        <f>CONCATENATE(week4!C27," ",week4!D27,"-",week4!E27)</f>
        <v> -</v>
      </c>
      <c r="E30" s="271" t="str">
        <f>CONCATENATE(week4!C34," ",week4!D34,"-",week4!E34)</f>
        <v> -</v>
      </c>
      <c r="F30" s="271" t="str">
        <f>CONCATENATE(week4!$C41," ",week4!$D41,"-",week4!$E41)</f>
        <v> -</v>
      </c>
      <c r="G30" s="271" t="str">
        <f>CONCATENATE(week4!$C48," ",week4!$D48,"-",week4!$E48)</f>
        <v> -</v>
      </c>
    </row>
    <row r="31">
      <c r="A31" s="270" t="str">
        <f>CONCATENATE(week4!$C7," ",week4!$D7,"-",week4!$E7)</f>
        <v> -</v>
      </c>
      <c r="B31" s="270" t="str">
        <f>CONCATENATE(week4!C14," ",week4!D14,"-",week4!E14)</f>
        <v> -</v>
      </c>
      <c r="C31" s="270" t="str">
        <f>CONCATENATE(week4!C21," ",week4!D21,"-",week4!E21)</f>
        <v> -</v>
      </c>
      <c r="D31" s="270" t="str">
        <f>CONCATENATE(week4!C28," ",week4!D28,"-",week4!E28)</f>
        <v> -</v>
      </c>
      <c r="E31" s="270" t="str">
        <f>CONCATENATE(week4!C35," ",week4!D35,"-",week4!E35)</f>
        <v> -</v>
      </c>
      <c r="F31" s="270" t="str">
        <f>CONCATENATE(week4!$C42," ",week4!$D42,"-",week4!$E42)</f>
        <v> -</v>
      </c>
      <c r="G31" s="270" t="str">
        <f>CONCATENATE(week4!$C49," ",week4!$D49,"-",week4!$E49)</f>
        <v> -</v>
      </c>
    </row>
    <row r="32">
      <c r="A32" s="271" t="str">
        <f>CONCATENATE(week4!$C8," ",week4!$D8,"-",week4!$E8)</f>
        <v> -</v>
      </c>
      <c r="B32" s="271" t="str">
        <f>CONCATENATE(week4!C15," ",week4!D15,"-",week4!E15)</f>
        <v> -</v>
      </c>
      <c r="C32" s="271" t="str">
        <f>CONCATENATE(week4!C22," ",week4!D22,"-",week4!E22)</f>
        <v> -</v>
      </c>
      <c r="D32" s="271" t="str">
        <f>CONCATENATE(week4!C29," ",week4!D29,"-",week4!E29)</f>
        <v> -</v>
      </c>
      <c r="E32" s="271" t="str">
        <f>CONCATENATE(week4!C36," ",week4!D36,"-",week4!E36)</f>
        <v> -</v>
      </c>
      <c r="F32" s="271" t="str">
        <f>CONCATENATE(week4!$C43," ",week4!$D43,"-",week4!$E43)</f>
        <v> -</v>
      </c>
      <c r="G32" s="271" t="str">
        <f>CONCATENATE(week4!$C50," ",week4!$D50,"-",week4!$E50)</f>
        <v> -</v>
      </c>
    </row>
    <row r="33">
      <c r="A33" s="270" t="str">
        <f>CONCATENATE(week4!$C9," ",week4!$D9,"-",week4!$E9)</f>
        <v> -</v>
      </c>
      <c r="B33" s="270" t="str">
        <f>CONCATENATE(week4!C16," ",week4!D16,"-",week4!E16)</f>
        <v> -</v>
      </c>
      <c r="C33" s="270" t="str">
        <f>CONCATENATE(week4!C23," ",week4!D23,"-",week4!E23)</f>
        <v> -</v>
      </c>
      <c r="D33" s="270" t="str">
        <f>CONCATENATE(week4!C30," ",week4!D30,"-",week4!E30)</f>
        <v> -</v>
      </c>
      <c r="E33" s="270" t="str">
        <f>CONCATENATE(week4!C37," ",week4!D37,"-",week4!E37)</f>
        <v> -</v>
      </c>
      <c r="F33" s="270" t="str">
        <f>CONCATENATE(week4!$C44," ",week4!$D44,"-",week4!$E44)</f>
        <v> -</v>
      </c>
      <c r="G33" s="270" t="str">
        <f>CONCATENATE(week4!$C51," ",week4!$D51,"-",week4!$E51)</f>
        <v> -</v>
      </c>
    </row>
    <row r="34">
      <c r="A34" s="272" t="str">
        <f>CONCATENATE(week4!$C10," ",week4!$D10,"-",week4!$E10)</f>
        <v> -</v>
      </c>
      <c r="B34" s="272" t="str">
        <f>CONCATENATE(week4!C17," ",week4!D17,"-",week4!E17)</f>
        <v> -</v>
      </c>
      <c r="C34" s="272" t="str">
        <f>CONCATENATE(week4!C24," ",week4!D24,"-",week4!E24)</f>
        <v> -</v>
      </c>
      <c r="D34" s="272" t="str">
        <f>CONCATENATE(week4!C31," ",week4!D31,"-",week4!E31)</f>
        <v> -</v>
      </c>
      <c r="E34" s="272" t="str">
        <f>CONCATENATE(week4!C38," ",week4!D38,"-",week4!E38)</f>
        <v> -</v>
      </c>
      <c r="F34" s="272" t="str">
        <f>CONCATENATE(week4!$C45," ",week4!$D45,"-",week4!$E45)</f>
        <v> -</v>
      </c>
      <c r="G34" s="272" t="str">
        <f>CONCATENATE(week4!$C52," ",week4!$D52,"-",week4!$E52)</f>
        <v> -</v>
      </c>
    </row>
    <row r="35" hidden="1">
      <c r="A35" s="273">
        <f>G27+1</f>
        <v>45592</v>
      </c>
      <c r="B35" s="273">
        <f t="shared" ref="B35:G35" si="9">A35+1</f>
        <v>45593</v>
      </c>
      <c r="C35" s="273">
        <f t="shared" si="9"/>
        <v>45594</v>
      </c>
      <c r="D35" s="273">
        <f t="shared" si="9"/>
        <v>45595</v>
      </c>
      <c r="E35" s="273">
        <f t="shared" si="9"/>
        <v>45596</v>
      </c>
      <c r="F35" s="273">
        <f t="shared" si="9"/>
        <v>45597</v>
      </c>
      <c r="G35" s="273">
        <f t="shared" si="9"/>
        <v>45598</v>
      </c>
    </row>
    <row r="36">
      <c r="A36" s="269">
        <f t="shared" ref="A36:G36" si="10">DAY(A35)</f>
        <v>27</v>
      </c>
      <c r="B36" s="269">
        <f t="shared" si="10"/>
        <v>28</v>
      </c>
      <c r="C36" s="269">
        <f t="shared" si="10"/>
        <v>29</v>
      </c>
      <c r="D36" s="269">
        <f t="shared" si="10"/>
        <v>30</v>
      </c>
      <c r="E36" s="269">
        <f t="shared" si="10"/>
        <v>31</v>
      </c>
      <c r="F36" s="269">
        <f t="shared" si="10"/>
        <v>1</v>
      </c>
      <c r="G36" s="269">
        <f t="shared" si="10"/>
        <v>2</v>
      </c>
    </row>
    <row r="37">
      <c r="A37" s="270" t="str">
        <f>CONCATENATE(week5!$C5," ",week5!$D5,"-",week5!$E5)</f>
        <v> -</v>
      </c>
      <c r="B37" s="270" t="str">
        <f>CONCATENATE(week5!C12," ",week5!D12,"-",week5!E12)</f>
        <v> -</v>
      </c>
      <c r="C37" s="270" t="str">
        <f>CONCATENATE(week5!C19," ",week5!D19,"-",week5!E19)</f>
        <v> -</v>
      </c>
      <c r="D37" s="274" t="str">
        <f>CONCATENATE(week5!C26," ",week5!D26,"-",week5!E26)</f>
        <v> -</v>
      </c>
      <c r="E37" s="270" t="str">
        <f>CONCATENATE(week5!C33," ",week5!D33,"-",week5!E33)</f>
        <v> -</v>
      </c>
      <c r="F37" s="270" t="str">
        <f>CONCATENATE(week5!$C40," ",week5!$D40,"-",week5!$E40)</f>
        <v> -</v>
      </c>
      <c r="G37" s="270" t="str">
        <f>CONCATENATE(week5!$C47," ",week5!$D47,"-",week5!$E47)</f>
        <v> -</v>
      </c>
    </row>
    <row r="38">
      <c r="A38" s="271" t="str">
        <f>CONCATENATE(week5!$C6," ",week5!$D6,"-",week5!$E6)</f>
        <v> -</v>
      </c>
      <c r="B38" s="271" t="str">
        <f>CONCATENATE(week5!C13," ",week5!D13,"-",week5!E13)</f>
        <v> -</v>
      </c>
      <c r="C38" s="271" t="str">
        <f>CONCATENATE(week5!C20," ",week5!D20,"-",week5!E20)</f>
        <v> -</v>
      </c>
      <c r="D38" s="275" t="str">
        <f>CONCATENATE(week5!C27," ",week5!D27,"-",week5!E27)</f>
        <v> -</v>
      </c>
      <c r="E38" s="271" t="str">
        <f>CONCATENATE(week5!C34," ",week5!D34,"-",week5!E34)</f>
        <v> -</v>
      </c>
      <c r="F38" s="271" t="str">
        <f>CONCATENATE(week5!$C41," ",week5!$D41,"-",week5!$E41)</f>
        <v> -</v>
      </c>
      <c r="G38" s="271" t="str">
        <f>CONCATENATE(week5!$C48," ",week5!$D48,"-",week5!$E48)</f>
        <v> -</v>
      </c>
    </row>
    <row r="39">
      <c r="A39" s="270" t="str">
        <f>CONCATENATE(week5!$C7," ",week5!$D7,"-",week5!$E7)</f>
        <v> -</v>
      </c>
      <c r="B39" s="270" t="str">
        <f>CONCATENATE(week5!C14," ",week5!D14,"-",week5!E14)</f>
        <v> -</v>
      </c>
      <c r="C39" s="270" t="str">
        <f>CONCATENATE(week5!C21," ",week5!D21,"-",week5!E21)</f>
        <v> -</v>
      </c>
      <c r="D39" s="274" t="str">
        <f>CONCATENATE(week5!C28," ",week5!D28,"-",week5!E28)</f>
        <v> -</v>
      </c>
      <c r="E39" s="270" t="str">
        <f>CONCATENATE(week5!C35," ",week5!D35,"-",week5!E35)</f>
        <v> -</v>
      </c>
      <c r="F39" s="270" t="str">
        <f>CONCATENATE(week5!$C42," ",week5!$D42,"-",week5!$E42)</f>
        <v> -</v>
      </c>
      <c r="G39" s="270" t="str">
        <f>CONCATENATE(week5!$C49," ",week5!$D49,"-",week5!$E49)</f>
        <v> -</v>
      </c>
    </row>
    <row r="40">
      <c r="A40" s="271" t="str">
        <f>CONCATENATE(week5!$C8," ",week5!$D8,"-",week5!$E8)</f>
        <v> -</v>
      </c>
      <c r="B40" s="271" t="str">
        <f>CONCATENATE(week5!C15," ",week5!D15,"-",week5!E15)</f>
        <v> -</v>
      </c>
      <c r="C40" s="271" t="str">
        <f>CONCATENATE(week5!C22," ",week5!D22,"-",week5!E22)</f>
        <v> -</v>
      </c>
      <c r="D40" s="275" t="str">
        <f>CONCATENATE(week5!C29," ",week5!D29,"-",week5!E29)</f>
        <v> -</v>
      </c>
      <c r="E40" s="271" t="str">
        <f>CONCATENATE(week5!C36," ",week5!D36,"-",week5!E36)</f>
        <v> -</v>
      </c>
      <c r="F40" s="271" t="str">
        <f>CONCATENATE(week5!$C43," ",week5!$D43,"-",week5!$E43)</f>
        <v> -</v>
      </c>
      <c r="G40" s="271" t="str">
        <f>CONCATENATE(week5!$C50," ",week5!$D50,"-",week5!$E50)</f>
        <v> -</v>
      </c>
    </row>
    <row r="41">
      <c r="A41" s="271" t="str">
        <f>CONCATENATE(week5!$C9," ",week5!$D9,"-",week5!$E9)</f>
        <v> -</v>
      </c>
      <c r="B41" s="271" t="str">
        <f>CONCATENATE(week5!C16," ",week5!D16,"-",week5!E16)</f>
        <v> -</v>
      </c>
      <c r="C41" s="271" t="str">
        <f>CONCATENATE(week5!C23," ",week5!D23,"-",week5!E23)</f>
        <v> -</v>
      </c>
      <c r="D41" s="279" t="str">
        <f>CONCATENATE(week5!C30," ",week5!D30,"-",week5!E30)</f>
        <v> -</v>
      </c>
      <c r="E41" s="271" t="str">
        <f>CONCATENATE(week5!C37," ",week5!D37,"-",week5!E37)</f>
        <v> -</v>
      </c>
      <c r="F41" s="271" t="str">
        <f>CONCATENATE(week5!$C44," ",week5!$D44,"-",week5!$E44)</f>
        <v> -</v>
      </c>
      <c r="G41" s="271" t="str">
        <f>CONCATENATE(week5!$C51," ",week5!$D51,"-",week5!$E51)</f>
        <v> -</v>
      </c>
    </row>
    <row r="42">
      <c r="A42" s="272" t="str">
        <f>CONCATENATE(week5!$C10," ",week5!$D10,"-",week5!$E10)</f>
        <v> -</v>
      </c>
      <c r="B42" s="272" t="str">
        <f>CONCATENATE(week5!C17," ",week5!D17,"-",week5!E17)</f>
        <v> -</v>
      </c>
      <c r="C42" s="272" t="str">
        <f>CONCATENATE(week5!C24," ",week5!D24,"-",week5!E24)</f>
        <v> -</v>
      </c>
      <c r="D42" s="280" t="str">
        <f>CONCATENATE(week5!C31," ",week5!D31,"-",week5!E31)</f>
        <v> -</v>
      </c>
      <c r="E42" s="272" t="str">
        <f>CONCATENATE(week5!C38," ",week5!D38,"-",week5!E38)</f>
        <v> -</v>
      </c>
      <c r="F42" s="272" t="str">
        <f>CONCATENATE(week5!$C45," ",week5!$D45,"-",week5!$E45)</f>
        <v> -</v>
      </c>
      <c r="G42" s="272" t="str">
        <f>CONCATENATE(week5!$C52," ",week5!$D52,"-",week5!$E52)</f>
        <v> -</v>
      </c>
    </row>
    <row r="43" hidden="1">
      <c r="A43" s="281">
        <f>G35+1</f>
        <v>45599</v>
      </c>
      <c r="B43" s="281">
        <f t="shared" ref="B43:G43" si="11">A43+1</f>
        <v>45600</v>
      </c>
      <c r="C43" s="281">
        <f t="shared" si="11"/>
        <v>45601</v>
      </c>
      <c r="D43" s="281">
        <f t="shared" si="11"/>
        <v>45602</v>
      </c>
      <c r="E43" s="281">
        <f t="shared" si="11"/>
        <v>45603</v>
      </c>
      <c r="F43" s="281">
        <f t="shared" si="11"/>
        <v>45604</v>
      </c>
      <c r="G43" s="281">
        <f t="shared" si="11"/>
        <v>45605</v>
      </c>
    </row>
    <row r="44">
      <c r="A44" s="282">
        <f t="shared" ref="A44:G44" si="12">DAY(A43)</f>
        <v>3</v>
      </c>
      <c r="B44" s="282">
        <f t="shared" si="12"/>
        <v>4</v>
      </c>
      <c r="C44" s="282">
        <f t="shared" si="12"/>
        <v>5</v>
      </c>
      <c r="D44" s="282">
        <f t="shared" si="12"/>
        <v>6</v>
      </c>
      <c r="E44" s="282">
        <f t="shared" si="12"/>
        <v>7</v>
      </c>
      <c r="F44" s="282">
        <f t="shared" si="12"/>
        <v>8</v>
      </c>
      <c r="G44" s="282">
        <f t="shared" si="12"/>
        <v>9</v>
      </c>
    </row>
    <row r="45">
      <c r="A45" s="271" t="str">
        <f>CONCATENATE(week6!$C5," ",week6!$D5,"-",week6!$E5)</f>
        <v> -</v>
      </c>
      <c r="B45" s="271" t="str">
        <f>CONCATENATE(week6!C12," ",week6!D12,"-",week6!E12)</f>
        <v> -</v>
      </c>
      <c r="C45" s="271" t="str">
        <f>CONCATENATE(week6!C19," ",week6!D19,"-",week6!E19)</f>
        <v> -</v>
      </c>
      <c r="D45" s="271" t="str">
        <f>CONCATENATE(week6!C26," ",week6!D26,"-",week6!E26)</f>
        <v> -</v>
      </c>
      <c r="E45" s="271" t="str">
        <f>CONCATENATE(week6!C33," ",week6!D33,"-",week6!E33)</f>
        <v> -</v>
      </c>
      <c r="F45" s="283" t="str">
        <f>CONCATENATE(week6!$C40," ",week6!$D40,"-",week6!$E40)</f>
        <v> -</v>
      </c>
      <c r="G45" s="271" t="str">
        <f>CONCATENATE(week6!$C47," ",week6!$D47,"-",week6!$E47)</f>
        <v> -</v>
      </c>
    </row>
    <row r="46">
      <c r="A46" s="271" t="str">
        <f>CONCATENATE(week6!$C6," ",week6!$D6,"-",week6!$E6)</f>
        <v> -</v>
      </c>
      <c r="B46" s="271" t="str">
        <f>CONCATENATE(week6!C13," ",week6!D13,"-",week6!E13)</f>
        <v> -</v>
      </c>
      <c r="C46" s="271" t="str">
        <f>CONCATENATE(week6!C20," ",week6!D20,"-",week6!E20)</f>
        <v> -</v>
      </c>
      <c r="D46" s="271" t="str">
        <f>CONCATENATE(week6!C27," ",week6!D27,"-",week6!E27)</f>
        <v> -</v>
      </c>
      <c r="E46" s="271" t="str">
        <f>CONCATENATE(week6!C34," ",week6!D34,"-",week6!E34)</f>
        <v> -</v>
      </c>
      <c r="F46" s="283" t="str">
        <f>CONCATENATE(week6!$C41," ",week6!$D41,"-",week6!$E41)</f>
        <v> -</v>
      </c>
      <c r="G46" s="271" t="str">
        <f>CONCATENATE(week6!$C48," ",week6!$D48,"-",week6!$E48)</f>
        <v> -</v>
      </c>
    </row>
    <row r="47">
      <c r="A47" s="271" t="str">
        <f>CONCATENATE(week6!$C7," ",week6!$D7,"-",week6!$E7)</f>
        <v> -</v>
      </c>
      <c r="B47" s="271" t="str">
        <f>CONCATENATE(week6!C14," ",week6!D14,"-",week6!E14)</f>
        <v> -</v>
      </c>
      <c r="C47" s="271" t="str">
        <f>CONCATENATE(week6!C21," ",week6!D21,"-",week6!E21)</f>
        <v> -</v>
      </c>
      <c r="D47" s="271" t="str">
        <f>CONCATENATE(week6!C28," ",week6!D28,"-",week6!E28)</f>
        <v> -</v>
      </c>
      <c r="E47" s="271" t="str">
        <f>CONCATENATE(week6!C35," ",week6!D35,"-",week6!E35)</f>
        <v> -</v>
      </c>
      <c r="F47" s="283" t="str">
        <f>CONCATENATE(week6!$C42," ",week6!$D42,"-",week6!$E42)</f>
        <v> -</v>
      </c>
      <c r="G47" s="271" t="str">
        <f>CONCATENATE(week6!$C49," ",week6!$D49,"-",week6!$E49)</f>
        <v> -</v>
      </c>
    </row>
    <row r="48">
      <c r="A48" s="271" t="str">
        <f>CONCATENATE(week6!$C8," ",week6!$D8,"-",week6!$E8)</f>
        <v> -</v>
      </c>
      <c r="B48" s="271" t="str">
        <f>CONCATENATE(week6!C15," ",week6!D15,"-",week6!E15)</f>
        <v> -</v>
      </c>
      <c r="C48" s="271" t="str">
        <f>CONCATENATE(week6!C22," ",week6!D22,"-",week6!E22)</f>
        <v> -</v>
      </c>
      <c r="D48" s="271" t="str">
        <f>CONCATENATE(week6!C29," ",week6!D29,"-",week6!E29)</f>
        <v> -</v>
      </c>
      <c r="E48" s="271" t="str">
        <f>CONCATENATE(week6!C36," ",week6!D36,"-",week6!E36)</f>
        <v> -</v>
      </c>
      <c r="F48" s="283" t="str">
        <f>CONCATENATE(week6!$C43," ",week6!$D43,"-",week6!$E43)</f>
        <v> -</v>
      </c>
      <c r="G48" s="271" t="str">
        <f>CONCATENATE(week6!$C50," ",week6!$D50,"-",week6!$E50)</f>
        <v> -</v>
      </c>
    </row>
    <row r="49">
      <c r="A49" s="272" t="str">
        <f>CONCATENATE(week6!$C9," ",week6!$D9,"-",week6!$E9)</f>
        <v> -</v>
      </c>
      <c r="B49" s="272" t="str">
        <f>CONCATENATE(week6!C16," ",week6!D16,"-",week6!E16)</f>
        <v> -</v>
      </c>
      <c r="C49" s="272" t="str">
        <f>CONCATENATE(week6!C23," ",week6!D23,"-",week6!E23)</f>
        <v> -</v>
      </c>
      <c r="D49" s="272" t="str">
        <f>CONCATENATE(week6!C30," ",week6!D30,"-",week6!E30)</f>
        <v> -</v>
      </c>
      <c r="E49" s="272" t="str">
        <f>CONCATENATE(week6!C37," ",week6!D37,"-",week6!E37)</f>
        <v> -</v>
      </c>
      <c r="F49" s="284" t="str">
        <f>CONCATENATE(week6!$C44," ",week6!$D44,"-",week6!$E44)</f>
        <v> -</v>
      </c>
      <c r="G49" s="272" t="str">
        <f>CONCATENATE(week6!$C51," ",week6!$D51,"-",week6!$E51)</f>
        <v> -</v>
      </c>
    </row>
    <row r="50">
      <c r="A50" s="278" t="str">
        <f>CONCATENATE(week6!$C10," ",week6!$D10,"-",week6!$E10)</f>
        <v> -</v>
      </c>
      <c r="B50" s="278" t="str">
        <f>CONCATENATE(week6!C17," ",week6!D17,"-",week6!E17)</f>
        <v> -</v>
      </c>
      <c r="C50" s="278" t="str">
        <f>CONCATENATE(week6!C24," ",week6!D24,"-",week6!E24)</f>
        <v> -</v>
      </c>
      <c r="D50" s="278" t="str">
        <f>CONCATENATE(week6!C31," ",week6!D31,"-",week6!E31)</f>
        <v> -</v>
      </c>
      <c r="E50" s="278" t="str">
        <f>CONCATENATE(week6!C38," ",week6!D38,"-",week6!E38)</f>
        <v> -</v>
      </c>
      <c r="F50" t="str">
        <f>CONCATENATE(week6!$C45," ",week6!$D45,"-",week6!$E45)</f>
        <v> -</v>
      </c>
      <c r="G50" s="278" t="str">
        <f>CONCATENATE(week6!$C52," ",week6!$D52,"-",week6!$E52)</f>
        <v> -</v>
      </c>
    </row>
  </sheetData>
  <mergeCells count="1">
    <mergeCell ref="A1:G1"/>
  </mergeCells>
  <conditionalFormatting sqref="A1:G50">
    <cfRule type="containsText" dxfId="0" priority="1" operator="containsText" text="Aman">
      <formula>NOT(ISERROR(SEARCH(("Aman"),(A1))))</formula>
    </cfRule>
  </conditionalFormatting>
  <conditionalFormatting sqref="A1:G50">
    <cfRule type="containsText" dxfId="12" priority="2" operator="containsText" text="Isaac">
      <formula>NOT(ISERROR(SEARCH(("Isaac"),(A1))))</formula>
    </cfRule>
  </conditionalFormatting>
  <conditionalFormatting sqref="A1:G50">
    <cfRule type="containsText" dxfId="2" priority="3" operator="containsText" text="Vinusha">
      <formula>NOT(ISERROR(SEARCH(("Vinusha"),(A1))))</formula>
    </cfRule>
  </conditionalFormatting>
  <conditionalFormatting sqref="A1:G50">
    <cfRule type="containsText" dxfId="3" priority="4" operator="containsText" text="Jenna">
      <formula>NOT(ISERROR(SEARCH(("Jenna"),(A1))))</formula>
    </cfRule>
  </conditionalFormatting>
  <conditionalFormatting sqref="A1:G50">
    <cfRule type="containsText" dxfId="13" priority="5" operator="containsText" text="Chitti">
      <formula>NOT(ISERROR(SEARCH(("Chitti"),(A1))))</formula>
    </cfRule>
  </conditionalFormatting>
  <conditionalFormatting sqref="A1:G50">
    <cfRule type="containsText" dxfId="5" priority="6" operator="containsText" text="SriKanth">
      <formula>NOT(ISERROR(SEARCH(("SriKanth"),(A1))))</formula>
    </cfRule>
  </conditionalFormatting>
  <conditionalFormatting sqref="A1:G50">
    <cfRule type="containsText" dxfId="6" priority="7" operator="containsText" text="Naga">
      <formula>NOT(ISERROR(SEARCH(("Naga"),(A1))))</formula>
    </cfRule>
  </conditionalFormatting>
  <conditionalFormatting sqref="A1:G50">
    <cfRule type="containsText" dxfId="14" priority="8" operator="containsText" text="Keerthi">
      <formula>NOT(ISERROR(SEARCH(("Keerthi"),(A1))))</formula>
    </cfRule>
  </conditionalFormatting>
  <conditionalFormatting sqref="A1:Z999">
    <cfRule type="containsText" dxfId="15" priority="9" operator="containsText" text="Chaitan">
      <formula>NOT(ISERROR(SEARCH(("Chaitan"),(A1))))</formula>
    </cfRule>
  </conditionalFormatting>
  <conditionalFormatting sqref="A1:Z999">
    <cfRule type="containsText" dxfId="16" priority="10" operator="containsText" text="STAT">
      <formula>NOT(ISERROR(SEARCH(("STAT"),(A1))))</formula>
    </cfRule>
  </conditionalFormatting>
  <conditionalFormatting sqref="A1:G49">
    <cfRule type="containsText" dxfId="9" priority="11" operator="containsText" text="Caroline">
      <formula>NOT(ISERROR(SEARCH(("Caroline"),(A1))))</formula>
    </cfRule>
  </conditionalFormatting>
  <conditionalFormatting sqref="A1:G50">
    <cfRule type="containsText" dxfId="17" priority="12" operator="containsText" text="-">
      <formula>NOT(ISERROR(SEARCH(("-"),(A1))))</formula>
    </cfRule>
  </conditionalFormatting>
  <printOptions gridLines="1" horizontalCentered="1"/>
  <pageMargins bottom="0.75" footer="0.0" header="0.0" left="0.7" right="0.7" top="0.75"/>
  <pageSetup fitToHeight="0" cellComments="atEnd" orientation="portrait" pageOrder="overThenDown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7" width="15.13"/>
  </cols>
  <sheetData>
    <row r="1">
      <c r="A1" s="285">
        <f>week1!B2</f>
        <v>45566</v>
      </c>
      <c r="B1" s="286"/>
      <c r="C1" s="286"/>
      <c r="D1" s="286"/>
      <c r="E1" s="286"/>
      <c r="F1" s="286"/>
      <c r="G1" s="287"/>
    </row>
    <row r="2">
      <c r="A2" s="288" t="s">
        <v>71</v>
      </c>
      <c r="B2" s="288" t="s">
        <v>72</v>
      </c>
      <c r="C2" s="288" t="s">
        <v>73</v>
      </c>
      <c r="D2" s="288" t="s">
        <v>74</v>
      </c>
      <c r="E2" s="288" t="s">
        <v>75</v>
      </c>
      <c r="F2" s="288" t="s">
        <v>76</v>
      </c>
      <c r="G2" s="288" t="s">
        <v>77</v>
      </c>
    </row>
    <row r="3" hidden="1">
      <c r="A3" s="289">
        <f>week1!B5</f>
        <v>45564</v>
      </c>
      <c r="B3" s="290">
        <f t="shared" ref="B3:G3" si="1">A3+1</f>
        <v>45565</v>
      </c>
      <c r="C3" s="291">
        <f t="shared" si="1"/>
        <v>45566</v>
      </c>
      <c r="D3" s="291">
        <f t="shared" si="1"/>
        <v>45567</v>
      </c>
      <c r="E3" s="291">
        <f t="shared" si="1"/>
        <v>45568</v>
      </c>
      <c r="F3" s="291">
        <f t="shared" si="1"/>
        <v>45569</v>
      </c>
      <c r="G3" s="292">
        <f t="shared" si="1"/>
        <v>45570</v>
      </c>
    </row>
    <row r="4" hidden="1">
      <c r="A4" s="293">
        <f t="shared" ref="A4:G4" si="2">DAY(A3)</f>
        <v>29</v>
      </c>
      <c r="B4" s="293">
        <f t="shared" si="2"/>
        <v>30</v>
      </c>
      <c r="C4" s="293">
        <f t="shared" si="2"/>
        <v>1</v>
      </c>
      <c r="D4" s="293">
        <f t="shared" si="2"/>
        <v>2</v>
      </c>
      <c r="E4" s="293">
        <f t="shared" si="2"/>
        <v>3</v>
      </c>
      <c r="F4" s="293">
        <f t="shared" si="2"/>
        <v>4</v>
      </c>
      <c r="G4" s="293">
        <f t="shared" si="2"/>
        <v>5</v>
      </c>
    </row>
    <row r="5" hidden="1">
      <c r="A5" s="271" t="str">
        <f>CONCATENATE(week1!$C5," ",week1!$D5,"-",week1!$E5)</f>
        <v> -</v>
      </c>
      <c r="B5" s="271" t="str">
        <f>CONCATENATE(week1!C12," ",week1!D12,"-",week1!E12)</f>
        <v> -</v>
      </c>
      <c r="C5" s="271" t="str">
        <f>CONCATENATE(week1!C19," ",week1!D19,"-",week1!E19)</f>
        <v> -</v>
      </c>
      <c r="D5" s="271" t="str">
        <f>CONCATENATE(week1!C26," ",week1!D26,"-",week1!E26)</f>
        <v> -</v>
      </c>
      <c r="E5" s="271" t="str">
        <f>CONCATENATE(week1!C33," ",week1!D33,"-",week1!E33)</f>
        <v> -</v>
      </c>
      <c r="F5" s="271" t="str">
        <f>CONCATENATE(week1!$C40," ",week1!$D40,"-",week1!$E40)</f>
        <v> -</v>
      </c>
      <c r="G5" s="271" t="str">
        <f>CONCATENATE(week1!$C47," ",week1!$D47,"-",week1!$E47)</f>
        <v> -</v>
      </c>
    </row>
    <row r="6" hidden="1">
      <c r="A6" s="271" t="str">
        <f>CONCATENATE(week1!$C6," ",week1!$D6,"-",week1!$E6)</f>
        <v> -</v>
      </c>
      <c r="B6" s="271" t="str">
        <f>CONCATENATE(week1!C13," ",week1!D13,"-",week1!E13)</f>
        <v> -</v>
      </c>
      <c r="C6" s="271" t="str">
        <f>CONCATENATE(week1!C20," ",week1!D20,"-",week1!E20)</f>
        <v> -</v>
      </c>
      <c r="D6" s="271" t="str">
        <f>CONCATENATE(week1!C27," ",week1!D27,"-",week1!E27)</f>
        <v> -</v>
      </c>
      <c r="E6" s="271" t="str">
        <f>CONCATENATE(week1!C34," ",week1!D34,"-",week1!E34)</f>
        <v> -</v>
      </c>
      <c r="F6" s="271" t="str">
        <f>CONCATENATE(week1!$C41," ",week1!$D41,"-",week1!$E41)</f>
        <v> -</v>
      </c>
      <c r="G6" s="271" t="str">
        <f>CONCATENATE(week1!$C48," ",week1!$D48,"-",week1!$E48)</f>
        <v> -</v>
      </c>
    </row>
    <row r="7" hidden="1">
      <c r="A7" s="271" t="str">
        <f>CONCATENATE(week1!$C7," ",week1!$D7,"-",week1!$E7)</f>
        <v> -</v>
      </c>
      <c r="B7" s="271" t="str">
        <f>CONCATENATE(week1!C14," ",week1!D14,"-",week1!E14)</f>
        <v> -</v>
      </c>
      <c r="C7" s="271" t="str">
        <f>CONCATENATE(week1!C21," ",week1!D21,"-",week1!E21)</f>
        <v> -</v>
      </c>
      <c r="D7" s="271" t="str">
        <f>CONCATENATE(week1!C28," ",week1!D28,"-",week1!E28)</f>
        <v> -</v>
      </c>
      <c r="E7" s="271" t="str">
        <f>CONCATENATE(week1!C35," ",week1!D35,"-",week1!E35)</f>
        <v> -</v>
      </c>
      <c r="F7" s="271" t="str">
        <f>CONCATENATE(week1!$C42," ",week1!$D42,"-",week1!$E42)</f>
        <v> -</v>
      </c>
      <c r="G7" s="271" t="str">
        <f>CONCATENATE(week1!$C49," ",week1!$D49,"-",week1!$E49)</f>
        <v> -</v>
      </c>
    </row>
    <row r="8" hidden="1">
      <c r="A8" s="271" t="str">
        <f>CONCATENATE(week1!$C8," ",week1!$D8,"-",week1!$E8)</f>
        <v> -</v>
      </c>
      <c r="B8" s="271" t="str">
        <f>CONCATENATE(week1!C15," ",week1!D15,"-",week1!E15)</f>
        <v> -</v>
      </c>
      <c r="C8" s="271" t="str">
        <f>CONCATENATE(week1!C22," ",week1!D22,"-",week1!E22)</f>
        <v> -</v>
      </c>
      <c r="D8" s="271" t="str">
        <f>CONCATENATE(week1!C29," ",week1!D29,"-",week1!E29)</f>
        <v> -</v>
      </c>
      <c r="E8" s="271" t="str">
        <f>CONCATENATE(week1!C36," ",week1!D36,"-",week1!E36)</f>
        <v> -</v>
      </c>
      <c r="F8" s="271" t="str">
        <f>CONCATENATE(week1!$C43," ",week1!$D43,"-",week1!$E43)</f>
        <v> -</v>
      </c>
      <c r="G8" s="271" t="str">
        <f>CONCATENATE(week1!$C50," ",week1!$D50,"-",week1!$E50)</f>
        <v> -</v>
      </c>
    </row>
    <row r="9" hidden="1">
      <c r="A9" s="271" t="str">
        <f>CONCATENATE(week1!$C9," ",week1!$D9,"-",week1!$E9)</f>
        <v> -</v>
      </c>
      <c r="B9" s="271" t="str">
        <f>CONCATENATE(week1!C16," ",week1!D16,"-",week1!E16)</f>
        <v> -</v>
      </c>
      <c r="C9" s="271" t="str">
        <f>CONCATENATE(week1!C23," ",week1!D23,"-",week1!E23)</f>
        <v> -</v>
      </c>
      <c r="D9" s="271" t="str">
        <f>CONCATENATE(week1!C30," ",week1!D30,"-",week1!E30)</f>
        <v> -</v>
      </c>
      <c r="E9" s="271" t="str">
        <f>CONCATENATE(week1!C37," ",week1!D37,"-",week1!E37)</f>
        <v> -</v>
      </c>
      <c r="F9" s="271" t="str">
        <f>CONCATENATE(week1!$C44," ",week1!$D44,"-",week1!$E44)</f>
        <v> -</v>
      </c>
      <c r="G9" s="271" t="str">
        <f>CONCATENATE(week1!$C51," ",week1!$D51,"-",week1!$E51)</f>
        <v> -</v>
      </c>
    </row>
    <row r="10" hidden="1">
      <c r="A10" s="272" t="str">
        <f>CONCATENATE(week1!$C10," ",week1!$D10,"-",week1!$E10)</f>
        <v> -</v>
      </c>
      <c r="B10" s="272" t="str">
        <f>CONCATENATE(week1!C17," ",week1!D17,"-",week1!E17)</f>
        <v> -</v>
      </c>
      <c r="C10" s="272" t="str">
        <f>CONCATENATE(week1!C24," ",week1!D24,"-",week1!E24)</f>
        <v> -</v>
      </c>
      <c r="D10" s="272" t="str">
        <f>CONCATENATE(week1!C31," ",week1!D31,"-",week1!E31)</f>
        <v> -</v>
      </c>
      <c r="E10" s="272" t="str">
        <f>CONCATENATE(week1!C38," ",week1!D38,"-",week1!E38)</f>
        <v> -</v>
      </c>
      <c r="F10" s="272" t="str">
        <f>CONCATENATE(week1!$C45," ",week1!$D45,"-",week1!$E45)</f>
        <v> -</v>
      </c>
      <c r="G10" s="272" t="str">
        <f>CONCATENATE(week1!$C52," ",week1!$D52,"-",week1!$E52)</f>
        <v> -</v>
      </c>
    </row>
    <row r="11" hidden="1">
      <c r="A11" s="281">
        <f>G3+1</f>
        <v>45571</v>
      </c>
      <c r="B11" s="281">
        <f t="shared" ref="B11:G11" si="3">A11+1</f>
        <v>45572</v>
      </c>
      <c r="C11" s="281">
        <f t="shared" si="3"/>
        <v>45573</v>
      </c>
      <c r="D11" s="281">
        <f t="shared" si="3"/>
        <v>45574</v>
      </c>
      <c r="E11" s="281">
        <f t="shared" si="3"/>
        <v>45575</v>
      </c>
      <c r="F11" s="281">
        <f t="shared" si="3"/>
        <v>45576</v>
      </c>
      <c r="G11" s="281">
        <f t="shared" si="3"/>
        <v>45577</v>
      </c>
    </row>
    <row r="12">
      <c r="A12" s="293">
        <f t="shared" ref="A12:G12" si="4">DAY(A11)</f>
        <v>6</v>
      </c>
      <c r="B12" s="293">
        <f t="shared" si="4"/>
        <v>7</v>
      </c>
      <c r="C12" s="293">
        <f t="shared" si="4"/>
        <v>8</v>
      </c>
      <c r="D12" s="293">
        <f t="shared" si="4"/>
        <v>9</v>
      </c>
      <c r="E12" s="293">
        <f t="shared" si="4"/>
        <v>10</v>
      </c>
      <c r="F12" s="293">
        <f t="shared" si="4"/>
        <v>11</v>
      </c>
      <c r="G12" s="293">
        <f t="shared" si="4"/>
        <v>12</v>
      </c>
    </row>
    <row r="13">
      <c r="A13" s="271" t="str">
        <f>CONCATENATE(week2!$C5," ",week2!$D5,"-",week2!$E5)</f>
        <v> -</v>
      </c>
      <c r="B13" s="279" t="str">
        <f>CONCATENATE(week2!C12," ",week2!D12,"-",week2!E12)</f>
        <v> -</v>
      </c>
      <c r="C13" s="271" t="str">
        <f>CONCATENATE(week2!C19," ",week2!D19,"-",week2!E19)</f>
        <v> -</v>
      </c>
      <c r="D13" s="271" t="str">
        <f>CONCATENATE(week2!C26," ",week2!D26,"-",week2!E26)</f>
        <v> -</v>
      </c>
      <c r="E13" s="271" t="str">
        <f>CONCATENATE(week2!C33," ",week2!D33,"-",week2!E33)</f>
        <v> -</v>
      </c>
      <c r="F13" s="271" t="str">
        <f>CONCATENATE(week2!$C40," ",week2!$D40,"-",week2!$E40)</f>
        <v> -</v>
      </c>
      <c r="G13" s="271" t="str">
        <f>CONCATENATE(week2!$C47," ",week2!$D47,"-",week2!$E47)</f>
        <v> -</v>
      </c>
    </row>
    <row r="14">
      <c r="A14" s="271" t="str">
        <f>CONCATENATE(week2!$C6," ",week2!$D6,"-",week2!$E6)</f>
        <v> -</v>
      </c>
      <c r="B14" s="279" t="str">
        <f>CONCATENATE(week2!C13," ",week2!D13,"-",week2!E13)</f>
        <v> -</v>
      </c>
      <c r="C14" s="271" t="str">
        <f>CONCATENATE(week2!C20," ",week2!D20,"-",week2!E20)</f>
        <v> -</v>
      </c>
      <c r="D14" s="271" t="str">
        <f>CONCATENATE(week2!C27," ",week2!D27,"-",week2!E27)</f>
        <v> -</v>
      </c>
      <c r="E14" s="271" t="str">
        <f>CONCATENATE(week2!C34," ",week2!D34,"-",week2!E34)</f>
        <v> -</v>
      </c>
      <c r="F14" s="271" t="str">
        <f>CONCATENATE(week2!$C41," ",week2!$D41,"-",week2!$E41)</f>
        <v> -</v>
      </c>
      <c r="G14" s="271" t="str">
        <f>CONCATENATE(week2!$C48," ",week2!$D48,"-",week2!$E48)</f>
        <v> -</v>
      </c>
    </row>
    <row r="15">
      <c r="A15" s="271" t="str">
        <f>CONCATENATE(week2!$C7," ",week2!$D7,"-",week2!$E7)</f>
        <v> -</v>
      </c>
      <c r="B15" s="279" t="str">
        <f>CONCATENATE(week2!C14," ",week2!D14,"-",week2!E14)</f>
        <v> -</v>
      </c>
      <c r="C15" s="271" t="str">
        <f>CONCATENATE(week2!C21," ",week2!D21,"-",week2!E21)</f>
        <v> -</v>
      </c>
      <c r="D15" s="271" t="str">
        <f>CONCATENATE(week2!C28," ",week2!D28,"-",week2!E28)</f>
        <v> -</v>
      </c>
      <c r="E15" s="271" t="str">
        <f>CONCATENATE(week2!C35," ",week2!D35,"-",week2!E35)</f>
        <v> -</v>
      </c>
      <c r="F15" s="271" t="str">
        <f>CONCATENATE(week2!$C42," ",week2!$D42,"-",week2!$E42)</f>
        <v> -</v>
      </c>
      <c r="G15" s="271" t="str">
        <f>CONCATENATE(week2!$C49," ",week2!$D49,"-",week2!$E49)</f>
        <v> -</v>
      </c>
    </row>
    <row r="16">
      <c r="A16" s="271" t="str">
        <f>CONCATENATE(week2!$C8," ",week2!$D8,"-",week2!$E8)</f>
        <v> -</v>
      </c>
      <c r="B16" s="279" t="str">
        <f>CONCATENATE(week2!C15," ",week2!D15,"-",week2!E15)</f>
        <v> -</v>
      </c>
      <c r="C16" s="271" t="str">
        <f>CONCATENATE(week2!C22," ",week2!D22,"-",week2!E22)</f>
        <v> -</v>
      </c>
      <c r="D16" s="271" t="str">
        <f>CONCATENATE(week2!C29," ",week2!D29,"-",week2!E29)</f>
        <v> -</v>
      </c>
      <c r="E16" s="271" t="str">
        <f>CONCATENATE(week2!C36," ",week2!D36,"-",week2!E36)</f>
        <v> -</v>
      </c>
      <c r="F16" s="271" t="str">
        <f>CONCATENATE(week2!$C43," ",week2!$D43,"-",week2!$E43)</f>
        <v> -</v>
      </c>
      <c r="G16" s="271" t="str">
        <f>CONCATENATE(week2!$C50," ",week2!$D50,"-",week2!$E50)</f>
        <v> -</v>
      </c>
    </row>
    <row r="17">
      <c r="A17" s="271" t="str">
        <f>CONCATENATE(week2!$C9," ",week2!$D9,"-",week2!$E9)</f>
        <v> -</v>
      </c>
      <c r="B17" s="279" t="str">
        <f>CONCATENATE(week2!C16," ",week2!D16,"-",week2!E16)</f>
        <v> -</v>
      </c>
      <c r="C17" s="271" t="str">
        <f>CONCATENATE(week2!C23," ",week2!D23,"-",week2!E23)</f>
        <v> -</v>
      </c>
      <c r="D17" s="271" t="str">
        <f>CONCATENATE(week2!C30," ",week2!D30,"-",week2!E30)</f>
        <v> -</v>
      </c>
      <c r="E17" s="271" t="str">
        <f>CONCATENATE(week2!C37," ",week2!D37,"-",week2!E37)</f>
        <v> -</v>
      </c>
      <c r="F17" s="271" t="str">
        <f>CONCATENATE(week2!$C44," ",week2!$D44,"-",week2!$E44)</f>
        <v> -</v>
      </c>
      <c r="G17" s="271" t="str">
        <f>CONCATENATE(week2!$C51," ",week2!$D51,"-",week2!$E51)</f>
        <v> -</v>
      </c>
    </row>
    <row r="18">
      <c r="A18" s="272" t="str">
        <f>CONCATENATE(week2!$C10," ",week2!$D10,"-",week2!$E10)</f>
        <v> -</v>
      </c>
      <c r="B18" s="280" t="str">
        <f>CONCATENATE(week2!C17," ",week2!D17,"-",week2!E17)</f>
        <v> -</v>
      </c>
      <c r="C18" s="272" t="str">
        <f>CONCATENATE(week2!C24," ",week2!D24,"-",week2!E24)</f>
        <v> -</v>
      </c>
      <c r="D18" s="272" t="str">
        <f>CONCATENATE(week2!C31," ",week2!D31,"-",week2!E31)</f>
        <v> -</v>
      </c>
      <c r="E18" s="272" t="str">
        <f>CONCATENATE(week2!C38," ",week2!D38,"-",week2!E38)</f>
        <v> -</v>
      </c>
      <c r="F18" s="272" t="str">
        <f>CONCATENATE(week2!$C45," ",week2!$D45,"-",week2!$E45)</f>
        <v> -</v>
      </c>
      <c r="G18" s="272" t="str">
        <f>CONCATENATE(week2!$C52," ",week2!$D52,"-",week2!$E52)</f>
        <v> -</v>
      </c>
    </row>
    <row r="19" hidden="1">
      <c r="A19" s="281">
        <f>G11+1</f>
        <v>45578</v>
      </c>
      <c r="B19" s="281">
        <f t="shared" ref="B19:G19" si="5">A19+1</f>
        <v>45579</v>
      </c>
      <c r="C19" s="281">
        <f t="shared" si="5"/>
        <v>45580</v>
      </c>
      <c r="D19" s="281">
        <f t="shared" si="5"/>
        <v>45581</v>
      </c>
      <c r="E19" s="281">
        <f t="shared" si="5"/>
        <v>45582</v>
      </c>
      <c r="F19" s="281">
        <f t="shared" si="5"/>
        <v>45583</v>
      </c>
      <c r="G19" s="281">
        <f t="shared" si="5"/>
        <v>45584</v>
      </c>
    </row>
    <row r="20">
      <c r="A20" s="277">
        <f t="shared" ref="A20:G20" si="6">DAY(A19)</f>
        <v>13</v>
      </c>
      <c r="B20" s="277">
        <f t="shared" si="6"/>
        <v>14</v>
      </c>
      <c r="C20" s="277">
        <f t="shared" si="6"/>
        <v>15</v>
      </c>
      <c r="D20" s="277">
        <f t="shared" si="6"/>
        <v>16</v>
      </c>
      <c r="E20" s="277">
        <f t="shared" si="6"/>
        <v>17</v>
      </c>
      <c r="F20" s="277">
        <f t="shared" si="6"/>
        <v>18</v>
      </c>
      <c r="G20" s="277">
        <f t="shared" si="6"/>
        <v>19</v>
      </c>
      <c r="H20" s="278"/>
    </row>
    <row r="21">
      <c r="A21" s="271" t="str">
        <f>CONCATENATE(week3!$C5," ",week3!$D5,"-",week3!$E5)</f>
        <v> -</v>
      </c>
      <c r="B21" s="271" t="str">
        <f>CONCATENATE(week3!C12," ",week3!D12,"-",week3!E12)</f>
        <v> -</v>
      </c>
      <c r="C21" s="271" t="str">
        <f>CONCATENATE(week3!C19," ",week3!D19,"-",week3!E19)</f>
        <v> -</v>
      </c>
      <c r="D21" s="271" t="str">
        <f>CONCATENATE(week3!C26," ",week3!D26,"-",week3!E26)</f>
        <v> -</v>
      </c>
      <c r="E21" s="271" t="str">
        <f>CONCATENATE(week3!C33," ",week3!D33,"-",week3!E33)</f>
        <v> -</v>
      </c>
      <c r="F21" s="279" t="str">
        <f>CONCATENATE(week3!$C40," ",week3!$D40,"-",week3!$E40)</f>
        <v> -</v>
      </c>
      <c r="G21" s="279" t="str">
        <f>CONCATENATE(week3!$C47," ",week3!$D47,"-",week3!$E47)</f>
        <v> -</v>
      </c>
    </row>
    <row r="22">
      <c r="A22" s="271" t="str">
        <f>CONCATENATE(week3!$C6," ",week3!$D6,"-",week3!$E6)</f>
        <v> -</v>
      </c>
      <c r="B22" s="271" t="str">
        <f>CONCATENATE(week3!C13," ",week3!D13,"-",week3!E13)</f>
        <v> -</v>
      </c>
      <c r="C22" s="271" t="str">
        <f>CONCATENATE(week3!C20," ",week3!D20,"-",week3!E20)</f>
        <v> -</v>
      </c>
      <c r="D22" s="271" t="str">
        <f>CONCATENATE(week3!C27," ",week3!D27,"-",week3!E27)</f>
        <v> -</v>
      </c>
      <c r="E22" s="271" t="str">
        <f>CONCATENATE(week3!C34," ",week3!D34,"-",week3!E34)</f>
        <v> -</v>
      </c>
      <c r="F22" s="279" t="str">
        <f>CONCATENATE(week3!$C41," ",week3!$D41,"-",week3!$E41)</f>
        <v> -</v>
      </c>
      <c r="G22" s="279" t="str">
        <f>CONCATENATE(week3!$C48," ",week3!$D48,"-",week3!$E48)</f>
        <v> -</v>
      </c>
    </row>
    <row r="23">
      <c r="A23" s="271" t="str">
        <f>CONCATENATE(week3!$C7," ",week3!$D7,"-",week3!$E7)</f>
        <v> -</v>
      </c>
      <c r="B23" s="271" t="str">
        <f>CONCATENATE(week3!C14," ",week3!D14,"-",week3!E14)</f>
        <v> -</v>
      </c>
      <c r="C23" s="271" t="str">
        <f>CONCATENATE(week3!C21," ",week3!D21,"-",week3!E21)</f>
        <v> -</v>
      </c>
      <c r="D23" s="271" t="str">
        <f>CONCATENATE(week3!C28," ",week3!D28,"-",week3!E28)</f>
        <v> -</v>
      </c>
      <c r="E23" s="271" t="str">
        <f>CONCATENATE(week3!C35," ",week3!D35,"-",week3!E35)</f>
        <v> -</v>
      </c>
      <c r="F23" s="279" t="str">
        <f>CONCATENATE(week3!$C42," ",week3!$D42,"-",week3!$E42)</f>
        <v> -</v>
      </c>
      <c r="G23" s="279" t="str">
        <f>CONCATENATE(week3!$C49," ",week3!$D49,"-",week3!$E49)</f>
        <v> -</v>
      </c>
    </row>
    <row r="24">
      <c r="A24" s="271" t="str">
        <f>CONCATENATE(week3!$C8," ",week3!$D8,"-",week3!$E8)</f>
        <v> -</v>
      </c>
      <c r="B24" s="271" t="str">
        <f>CONCATENATE(week3!C15," ",week3!D15,"-",week3!E15)</f>
        <v> -</v>
      </c>
      <c r="C24" s="271" t="str">
        <f>CONCATENATE(week3!C22," ",week3!D22,"-",week3!E22)</f>
        <v> -</v>
      </c>
      <c r="D24" s="271" t="str">
        <f>CONCATENATE(week3!C29," ",week3!D29,"-",week3!E29)</f>
        <v> -</v>
      </c>
      <c r="E24" s="271" t="str">
        <f>CONCATENATE(week3!C36," ",week3!D36,"-",week3!E36)</f>
        <v> -</v>
      </c>
      <c r="F24" s="279" t="str">
        <f>CONCATENATE(week3!$C43," ",week3!$D43,"-",week3!$E43)</f>
        <v> -</v>
      </c>
      <c r="G24" s="279" t="str">
        <f>CONCATENATE(week3!$C50," ",week3!$D50,"-",week3!$E50)</f>
        <v> -</v>
      </c>
    </row>
    <row r="25">
      <c r="A25" s="271" t="str">
        <f>CONCATENATE(week3!$C9," ",week3!$D9,"-",week3!$E9)</f>
        <v> -</v>
      </c>
      <c r="B25" s="271" t="str">
        <f>CONCATENATE(week3!C16," ",week3!D16,"-",week3!E16)</f>
        <v> -</v>
      </c>
      <c r="C25" s="271" t="str">
        <f>CONCATENATE(week3!C23," ",week3!D23,"-",week3!E23)</f>
        <v> -</v>
      </c>
      <c r="D25" s="271" t="str">
        <f>CONCATENATE(week3!C30," ",week3!D30,"-",week3!E30)</f>
        <v> -</v>
      </c>
      <c r="E25" s="271" t="str">
        <f>CONCATENATE(week3!C37," ",week3!D37,"-",week3!E37)</f>
        <v> -</v>
      </c>
      <c r="F25" s="279" t="str">
        <f>CONCATENATE(week3!$C44," ",week3!$D44,"-",week3!$E44)</f>
        <v> -</v>
      </c>
      <c r="G25" s="279" t="str">
        <f>CONCATENATE(week3!$C51," ",week3!$D51,"-",week3!$E51)</f>
        <v> -</v>
      </c>
    </row>
    <row r="26">
      <c r="A26" s="272" t="str">
        <f>CONCATENATE(week3!$C10," ",week3!$D10,"-",week3!$E10)</f>
        <v> -</v>
      </c>
      <c r="B26" s="272" t="str">
        <f>CONCATENATE(week3!C17," ",week3!D17,"-",week3!E17)</f>
        <v> -</v>
      </c>
      <c r="C26" s="272" t="str">
        <f>CONCATENATE(week3!C24," ",week3!D24,"-",week3!E24)</f>
        <v> -</v>
      </c>
      <c r="D26" s="272" t="str">
        <f>CONCATENATE(week3!C31," ",week3!D31,"-",week3!E31)</f>
        <v> -</v>
      </c>
      <c r="E26" s="272" t="str">
        <f>CONCATENATE(week3!C38," ",week3!D38,"-",week3!E38)</f>
        <v> -</v>
      </c>
      <c r="F26" s="280" t="str">
        <f>CONCATENATE(week3!$C45," ",week3!$D45,"-",week3!$E45)</f>
        <v> -</v>
      </c>
      <c r="G26" s="280" t="str">
        <f>CONCATENATE(week3!$C52," ",week3!$D52,"-",week3!$E52)</f>
        <v> -</v>
      </c>
    </row>
    <row r="27" hidden="1">
      <c r="A27" s="281">
        <f>G19+1</f>
        <v>45585</v>
      </c>
      <c r="B27" s="281">
        <f t="shared" ref="B27:G27" si="7">A27+1</f>
        <v>45586</v>
      </c>
      <c r="C27" s="281">
        <f t="shared" si="7"/>
        <v>45587</v>
      </c>
      <c r="D27" s="281">
        <f t="shared" si="7"/>
        <v>45588</v>
      </c>
      <c r="E27" s="281">
        <f t="shared" si="7"/>
        <v>45589</v>
      </c>
      <c r="F27" s="281">
        <f t="shared" si="7"/>
        <v>45590</v>
      </c>
      <c r="G27" s="281">
        <f t="shared" si="7"/>
        <v>45591</v>
      </c>
    </row>
    <row r="28">
      <c r="A28" s="293">
        <f t="shared" ref="A28:G28" si="8">DAY(A27)</f>
        <v>20</v>
      </c>
      <c r="B28" s="293">
        <f t="shared" si="8"/>
        <v>21</v>
      </c>
      <c r="C28" s="293">
        <f t="shared" si="8"/>
        <v>22</v>
      </c>
      <c r="D28" s="293">
        <f t="shared" si="8"/>
        <v>23</v>
      </c>
      <c r="E28" s="293">
        <f t="shared" si="8"/>
        <v>24</v>
      </c>
      <c r="F28" s="293">
        <f t="shared" si="8"/>
        <v>25</v>
      </c>
      <c r="G28" s="293">
        <f t="shared" si="8"/>
        <v>26</v>
      </c>
    </row>
    <row r="29">
      <c r="A29" s="271" t="str">
        <f>CONCATENATE(week4!$C5," ",week4!$D5,"-",week4!$E5)</f>
        <v> -</v>
      </c>
      <c r="B29" s="271" t="str">
        <f>CONCATENATE(week4!C12," ",week4!D12,"-",week4!E12)</f>
        <v> -</v>
      </c>
      <c r="C29" s="271" t="str">
        <f>CONCATENATE(week4!C19," ",week4!D19,"-",week4!E19)</f>
        <v> -</v>
      </c>
      <c r="D29" s="271" t="str">
        <f>CONCATENATE(week4!C26," ",week4!D26,"-",week4!E26)</f>
        <v> -</v>
      </c>
      <c r="E29" s="271" t="str">
        <f>CONCATENATE(week4!C33," ",week4!D33,"-",week4!E33)</f>
        <v> -</v>
      </c>
      <c r="F29" s="271" t="str">
        <f>CONCATENATE(week4!$C40," ",week4!$D40,"-",week4!$E40)</f>
        <v> -</v>
      </c>
      <c r="G29" s="271" t="str">
        <f>CONCATENATE(week4!$C47," ",week4!$D47,"-",week4!$E47)</f>
        <v> -</v>
      </c>
    </row>
    <row r="30">
      <c r="A30" s="271" t="str">
        <f>CONCATENATE(week4!$C6," ",week4!$D6,"-",week4!$E6)</f>
        <v> -</v>
      </c>
      <c r="B30" s="271" t="str">
        <f>CONCATENATE(week4!C13," ",week4!D13,"-",week4!E13)</f>
        <v> -</v>
      </c>
      <c r="C30" s="271" t="str">
        <f>CONCATENATE(week4!C20," ",week4!D20,"-",week4!E20)</f>
        <v> -</v>
      </c>
      <c r="D30" s="271" t="str">
        <f>CONCATENATE(week4!C27," ",week4!D27,"-",week4!E27)</f>
        <v> -</v>
      </c>
      <c r="E30" s="271" t="str">
        <f>CONCATENATE(week4!C34," ",week4!D34,"-",week4!E34)</f>
        <v> -</v>
      </c>
      <c r="F30" s="271" t="str">
        <f>CONCATENATE(week4!$C41," ",week4!$D41,"-",week4!$E41)</f>
        <v> -</v>
      </c>
      <c r="G30" s="271" t="str">
        <f>CONCATENATE(week4!$C48," ",week4!$D48,"-",week4!$E48)</f>
        <v> -</v>
      </c>
    </row>
    <row r="31">
      <c r="A31" s="271" t="str">
        <f>CONCATENATE(week4!$C7," ",week4!$D7,"-",week4!$E7)</f>
        <v> -</v>
      </c>
      <c r="B31" s="271" t="str">
        <f>CONCATENATE(week4!C14," ",week4!D14,"-",week4!E14)</f>
        <v> -</v>
      </c>
      <c r="C31" s="271" t="str">
        <f>CONCATENATE(week4!C21," ",week4!D21,"-",week4!E21)</f>
        <v> -</v>
      </c>
      <c r="D31" s="271" t="str">
        <f>CONCATENATE(week4!C28," ",week4!D28,"-",week4!E28)</f>
        <v> -</v>
      </c>
      <c r="E31" s="271" t="str">
        <f>CONCATENATE(week4!C35," ",week4!D35,"-",week4!E35)</f>
        <v> -</v>
      </c>
      <c r="F31" s="271" t="str">
        <f>CONCATENATE(week4!$C42," ",week4!$D42,"-",week4!$E42)</f>
        <v> -</v>
      </c>
      <c r="G31" s="271" t="str">
        <f>CONCATENATE(week4!$C49," ",week4!$D49,"-",week4!$E49)</f>
        <v> -</v>
      </c>
    </row>
    <row r="32">
      <c r="A32" s="271" t="str">
        <f>CONCATENATE(week4!$C8," ",week4!$D8,"-",week4!$E8)</f>
        <v> -</v>
      </c>
      <c r="B32" s="271" t="str">
        <f>CONCATENATE(week4!C15," ",week4!D15,"-",week4!E15)</f>
        <v> -</v>
      </c>
      <c r="C32" s="271" t="str">
        <f>CONCATENATE(week4!C22," ",week4!D22,"-",week4!E22)</f>
        <v> -</v>
      </c>
      <c r="D32" s="271" t="str">
        <f>CONCATENATE(week4!C29," ",week4!D29,"-",week4!E29)</f>
        <v> -</v>
      </c>
      <c r="E32" s="271" t="str">
        <f>CONCATENATE(week4!C36," ",week4!D36,"-",week4!E36)</f>
        <v> -</v>
      </c>
      <c r="F32" s="271" t="str">
        <f>CONCATENATE(week4!$C43," ",week4!$D43,"-",week4!$E43)</f>
        <v> -</v>
      </c>
      <c r="G32" s="271" t="str">
        <f>CONCATENATE(week4!$C50," ",week4!$D50,"-",week4!$E50)</f>
        <v> -</v>
      </c>
    </row>
    <row r="33">
      <c r="A33" s="271" t="str">
        <f>CONCATENATE(week4!$C9," ",week4!$D9,"-",week4!$E9)</f>
        <v> -</v>
      </c>
      <c r="B33" s="271" t="str">
        <f>CONCATENATE(week4!C16," ",week4!D16,"-",week4!E16)</f>
        <v> -</v>
      </c>
      <c r="C33" s="271" t="str">
        <f>CONCATENATE(week4!C23," ",week4!D23,"-",week4!E23)</f>
        <v> -</v>
      </c>
      <c r="D33" s="271" t="str">
        <f>CONCATENATE(week4!C30," ",week4!D30,"-",week4!E30)</f>
        <v> -</v>
      </c>
      <c r="E33" s="271" t="str">
        <f>CONCATENATE(week4!C37," ",week4!D37,"-",week4!E37)</f>
        <v> -</v>
      </c>
      <c r="F33" s="271" t="str">
        <f>CONCATENATE(week4!$C44," ",week4!$D44,"-",week4!$E44)</f>
        <v> -</v>
      </c>
      <c r="G33" s="271" t="str">
        <f>CONCATENATE(week4!$C51," ",week4!$D51,"-",week4!$E51)</f>
        <v> -</v>
      </c>
    </row>
    <row r="34">
      <c r="A34" s="272" t="str">
        <f>CONCATENATE(week4!$C10," ",week4!$D10,"-",week4!$E10)</f>
        <v> -</v>
      </c>
      <c r="B34" s="272" t="str">
        <f>CONCATENATE(week4!C17," ",week4!D17,"-",week4!E17)</f>
        <v> -</v>
      </c>
      <c r="C34" s="272" t="str">
        <f>CONCATENATE(week4!C24," ",week4!D24,"-",week4!E24)</f>
        <v> -</v>
      </c>
      <c r="D34" s="272" t="str">
        <f>CONCATENATE(week4!C31," ",week4!D31,"-",week4!E31)</f>
        <v> -</v>
      </c>
      <c r="E34" s="272" t="str">
        <f>CONCATENATE(week4!C38," ",week4!D38,"-",week4!E38)</f>
        <v> -</v>
      </c>
      <c r="F34" s="272" t="str">
        <f>CONCATENATE(week4!$C45," ",week4!$D45,"-",week4!$E45)</f>
        <v> -</v>
      </c>
      <c r="G34" s="272" t="str">
        <f>CONCATENATE(week4!$C52," ",week4!$D52,"-",week4!$E52)</f>
        <v> -</v>
      </c>
    </row>
    <row r="35" hidden="1">
      <c r="A35" s="281">
        <f>G27+1</f>
        <v>45592</v>
      </c>
      <c r="B35" s="281">
        <f t="shared" ref="B35:G35" si="9">A35+1</f>
        <v>45593</v>
      </c>
      <c r="C35" s="281">
        <f t="shared" si="9"/>
        <v>45594</v>
      </c>
      <c r="D35" s="281">
        <f t="shared" si="9"/>
        <v>45595</v>
      </c>
      <c r="E35" s="281">
        <f t="shared" si="9"/>
        <v>45596</v>
      </c>
      <c r="F35" s="281">
        <f t="shared" si="9"/>
        <v>45597</v>
      </c>
      <c r="G35" s="281">
        <f t="shared" si="9"/>
        <v>45598</v>
      </c>
    </row>
    <row r="36">
      <c r="A36" s="293">
        <f t="shared" ref="A36:G36" si="10">DAY(A35)</f>
        <v>27</v>
      </c>
      <c r="B36" s="293">
        <f t="shared" si="10"/>
        <v>28</v>
      </c>
      <c r="C36" s="293">
        <f t="shared" si="10"/>
        <v>29</v>
      </c>
      <c r="D36" s="293">
        <f t="shared" si="10"/>
        <v>30</v>
      </c>
      <c r="E36" s="293">
        <f t="shared" si="10"/>
        <v>31</v>
      </c>
      <c r="F36" s="293">
        <f t="shared" si="10"/>
        <v>1</v>
      </c>
      <c r="G36" s="293">
        <f t="shared" si="10"/>
        <v>2</v>
      </c>
    </row>
    <row r="37">
      <c r="A37" s="271" t="str">
        <f>CONCATENATE(week5!$C5," ",week5!$D5,"-",week5!$E5)</f>
        <v> -</v>
      </c>
      <c r="B37" s="271" t="str">
        <f>CONCATENATE(week5!C12," ",week5!D12,"-",week5!E12)</f>
        <v> -</v>
      </c>
      <c r="C37" s="271" t="str">
        <f>CONCATENATE(week5!C19," ",week5!D19,"-",week5!E19)</f>
        <v> -</v>
      </c>
      <c r="D37" s="279" t="str">
        <f>CONCATENATE(week5!C26," ",week5!D26,"-",week5!E26)</f>
        <v> -</v>
      </c>
      <c r="E37" s="271" t="str">
        <f>CONCATENATE(week5!C33," ",week5!D33,"-",week5!E33)</f>
        <v> -</v>
      </c>
      <c r="F37" s="271" t="str">
        <f>CONCATENATE(week5!$C40," ",week5!$D40,"-",week5!$E40)</f>
        <v> -</v>
      </c>
      <c r="G37" s="271" t="str">
        <f>CONCATENATE(week5!$C47," ",week5!$D47,"-",week5!$E47)</f>
        <v> -</v>
      </c>
    </row>
    <row r="38">
      <c r="A38" s="271" t="str">
        <f>CONCATENATE(week5!$C6," ",week5!$D6,"-",week5!$E6)</f>
        <v> -</v>
      </c>
      <c r="B38" s="271" t="str">
        <f>CONCATENATE(week5!C13," ",week5!D13,"-",week5!E13)</f>
        <v> -</v>
      </c>
      <c r="C38" s="271" t="str">
        <f>CONCATENATE(week5!C20," ",week5!D20,"-",week5!E20)</f>
        <v> -</v>
      </c>
      <c r="D38" s="279" t="str">
        <f>CONCATENATE(week5!C27," ",week5!D27,"-",week5!E27)</f>
        <v> -</v>
      </c>
      <c r="E38" s="271" t="str">
        <f>CONCATENATE(week5!C34," ",week5!D34,"-",week5!E34)</f>
        <v> -</v>
      </c>
      <c r="F38" s="271" t="str">
        <f>CONCATENATE(week5!$C41," ",week5!$D41,"-",week5!$E41)</f>
        <v> -</v>
      </c>
      <c r="G38" s="271" t="str">
        <f>CONCATENATE(week5!$C48," ",week5!$D48,"-",week5!$E48)</f>
        <v> -</v>
      </c>
    </row>
    <row r="39">
      <c r="A39" s="271" t="str">
        <f>CONCATENATE(week5!$C7," ",week5!$D7,"-",week5!$E7)</f>
        <v> -</v>
      </c>
      <c r="B39" s="271" t="str">
        <f>CONCATENATE(week5!C14," ",week5!D14,"-",week5!E14)</f>
        <v> -</v>
      </c>
      <c r="C39" s="271" t="str">
        <f>CONCATENATE(week5!C21," ",week5!D21,"-",week5!E21)</f>
        <v> -</v>
      </c>
      <c r="D39" s="279" t="str">
        <f>CONCATENATE(week5!C28," ",week5!D28,"-",week5!E28)</f>
        <v> -</v>
      </c>
      <c r="E39" s="271" t="str">
        <f>CONCATENATE(week5!C35," ",week5!D35,"-",week5!E35)</f>
        <v> -</v>
      </c>
      <c r="F39" s="271" t="str">
        <f>CONCATENATE(week5!$C42," ",week5!$D42,"-",week5!$E42)</f>
        <v> -</v>
      </c>
      <c r="G39" s="271" t="str">
        <f>CONCATENATE(week5!$C49," ",week5!$D49,"-",week5!$E49)</f>
        <v> -</v>
      </c>
    </row>
    <row r="40">
      <c r="A40" s="271" t="str">
        <f>CONCATENATE(week5!$C8," ",week5!$D8,"-",week5!$E8)</f>
        <v> -</v>
      </c>
      <c r="B40" s="271" t="str">
        <f>CONCATENATE(week5!C15," ",week5!D15,"-",week5!E15)</f>
        <v> -</v>
      </c>
      <c r="C40" s="271" t="str">
        <f>CONCATENATE(week5!C22," ",week5!D22,"-",week5!E22)</f>
        <v> -</v>
      </c>
      <c r="D40" s="279" t="str">
        <f>CONCATENATE(week5!C29," ",week5!D29,"-",week5!E29)</f>
        <v> -</v>
      </c>
      <c r="E40" s="271" t="str">
        <f>CONCATENATE(week5!C36," ",week5!D36,"-",week5!E36)</f>
        <v> -</v>
      </c>
      <c r="F40" s="271" t="str">
        <f>CONCATENATE(week5!$C43," ",week5!$D43,"-",week5!$E43)</f>
        <v> -</v>
      </c>
      <c r="G40" s="271" t="str">
        <f>CONCATENATE(week5!$C50," ",week5!$D50,"-",week5!$E50)</f>
        <v> -</v>
      </c>
    </row>
    <row r="41">
      <c r="A41" s="271" t="str">
        <f>CONCATENATE(week5!$C9," ",week5!$D9,"-",week5!$E9)</f>
        <v> -</v>
      </c>
      <c r="B41" s="271" t="str">
        <f>CONCATENATE(week5!C16," ",week5!D16,"-",week5!E16)</f>
        <v> -</v>
      </c>
      <c r="C41" s="271" t="str">
        <f>CONCATENATE(week5!C23," ",week5!D23,"-",week5!E23)</f>
        <v> -</v>
      </c>
      <c r="D41" s="279" t="str">
        <f>CONCATENATE(week5!C30," ",week5!D30,"-",week5!E30)</f>
        <v> -</v>
      </c>
      <c r="E41" s="271" t="str">
        <f>CONCATENATE(week5!C37," ",week5!D37,"-",week5!E37)</f>
        <v> -</v>
      </c>
      <c r="F41" s="271" t="str">
        <f>CONCATENATE(week5!$C44," ",week5!$D44,"-",week5!$E44)</f>
        <v> -</v>
      </c>
      <c r="G41" s="271" t="str">
        <f>CONCATENATE(week5!$C51," ",week5!$D51,"-",week5!$E51)</f>
        <v> -</v>
      </c>
    </row>
    <row r="42">
      <c r="A42" s="272" t="str">
        <f>CONCATENATE(week5!$C10," ",week5!$D10,"-",week5!$E10)</f>
        <v> -</v>
      </c>
      <c r="B42" s="272" t="str">
        <f>CONCATENATE(week5!C17," ",week5!D17,"-",week5!E17)</f>
        <v> -</v>
      </c>
      <c r="C42" s="272" t="str">
        <f>CONCATENATE(week5!C24," ",week5!D24,"-",week5!E24)</f>
        <v> -</v>
      </c>
      <c r="D42" s="280" t="str">
        <f>CONCATENATE(week5!C31," ",week5!D31,"-",week5!E31)</f>
        <v> -</v>
      </c>
      <c r="E42" s="272" t="str">
        <f>CONCATENATE(week5!C38," ",week5!D38,"-",week5!E38)</f>
        <v> -</v>
      </c>
      <c r="F42" s="272" t="str">
        <f>CONCATENATE(week5!$C45," ",week5!$D45,"-",week5!$E45)</f>
        <v> -</v>
      </c>
      <c r="G42" s="272" t="str">
        <f>CONCATENATE(week5!$C52," ",week5!$D52,"-",week5!$E52)</f>
        <v> -</v>
      </c>
    </row>
    <row r="43" hidden="1">
      <c r="A43" s="281">
        <f>G35+1</f>
        <v>45599</v>
      </c>
      <c r="B43" s="281">
        <f t="shared" ref="B43:G43" si="11">A43+1</f>
        <v>45600</v>
      </c>
      <c r="C43" s="281">
        <f t="shared" si="11"/>
        <v>45601</v>
      </c>
      <c r="D43" s="281">
        <f t="shared" si="11"/>
        <v>45602</v>
      </c>
      <c r="E43" s="281">
        <f t="shared" si="11"/>
        <v>45603</v>
      </c>
      <c r="F43" s="281">
        <f t="shared" si="11"/>
        <v>45604</v>
      </c>
      <c r="G43" s="281">
        <f t="shared" si="11"/>
        <v>45605</v>
      </c>
    </row>
    <row r="44">
      <c r="A44" s="294">
        <f t="shared" ref="A44:G44" si="12">DAY(A43)</f>
        <v>3</v>
      </c>
      <c r="B44" s="294">
        <f t="shared" si="12"/>
        <v>4</v>
      </c>
      <c r="C44" s="294">
        <f t="shared" si="12"/>
        <v>5</v>
      </c>
      <c r="D44" s="295">
        <f t="shared" si="12"/>
        <v>6</v>
      </c>
      <c r="E44" s="287">
        <f t="shared" si="12"/>
        <v>7</v>
      </c>
      <c r="F44" s="287">
        <f t="shared" si="12"/>
        <v>8</v>
      </c>
      <c r="G44" s="287">
        <f t="shared" si="12"/>
        <v>9</v>
      </c>
    </row>
    <row r="45">
      <c r="A45" s="296" t="str">
        <f>CONCATENATE(week6!$C5," ",week6!$D5,"-",week6!$E5)</f>
        <v> -</v>
      </c>
      <c r="B45" s="296" t="str">
        <f>CONCATENATE(week6!C12," ",week6!D12,"-",week6!E12)</f>
        <v> -</v>
      </c>
      <c r="C45" s="296" t="str">
        <f>CONCATENATE(week6!C19," ",week6!D19,"-",week6!E19)</f>
        <v> -</v>
      </c>
      <c r="D45" s="271" t="str">
        <f>CONCATENATE(week6!C26," ",week6!D26,"-",week6!E26)</f>
        <v> -</v>
      </c>
      <c r="E45" s="297" t="str">
        <f>CONCATENATE(week6!C33," ",week6!D33,"-",week6!E33)</f>
        <v> -</v>
      </c>
      <c r="F45" s="298" t="str">
        <f>CONCATENATE(week6!$C40," ",week6!$D40,"-",week6!$E40)</f>
        <v> -</v>
      </c>
      <c r="G45" s="297" t="str">
        <f>CONCATENATE(week6!$C47," ",week6!$D47,"-",week6!$E47)</f>
        <v> -</v>
      </c>
    </row>
    <row r="46">
      <c r="A46" s="296" t="str">
        <f>CONCATENATE(week6!$C6," ",week6!$D6,"-",week6!$E6)</f>
        <v> -</v>
      </c>
      <c r="B46" s="296" t="str">
        <f>CONCATENATE(week6!C13," ",week6!D13,"-",week6!E13)</f>
        <v> -</v>
      </c>
      <c r="C46" s="296" t="str">
        <f>CONCATENATE(week6!C20," ",week6!D20,"-",week6!E20)</f>
        <v> -</v>
      </c>
      <c r="D46" s="271" t="str">
        <f>CONCATENATE(week6!C27," ",week6!D27,"-",week6!E27)</f>
        <v> -</v>
      </c>
      <c r="E46" s="297" t="str">
        <f>CONCATENATE(week6!C34," ",week6!D34,"-",week6!E34)</f>
        <v> -</v>
      </c>
      <c r="F46" s="298" t="str">
        <f>CONCATENATE(week6!$C41," ",week6!$D41,"-",week6!$E41)</f>
        <v> -</v>
      </c>
      <c r="G46" s="297" t="str">
        <f>CONCATENATE(week6!$C48," ",week6!$D48,"-",week6!$E48)</f>
        <v> -</v>
      </c>
    </row>
    <row r="47">
      <c r="A47" s="296" t="str">
        <f>CONCATENATE(week6!$C7," ",week6!$D7,"-",week6!$E7)</f>
        <v> -</v>
      </c>
      <c r="B47" s="296" t="str">
        <f>CONCATENATE(week6!C14," ",week6!D14,"-",week6!E14)</f>
        <v> -</v>
      </c>
      <c r="C47" s="296" t="str">
        <f>CONCATENATE(week6!C21," ",week6!D21,"-",week6!E21)</f>
        <v> -</v>
      </c>
      <c r="D47" s="271" t="str">
        <f>CONCATENATE(week6!C28," ",week6!D28,"-",week6!E28)</f>
        <v> -</v>
      </c>
      <c r="E47" s="297" t="str">
        <f>CONCATENATE(week6!C35," ",week6!D35,"-",week6!E35)</f>
        <v> -</v>
      </c>
      <c r="F47" s="298" t="str">
        <f>CONCATENATE(week6!$C42," ",week6!$D42,"-",week6!$E42)</f>
        <v> -</v>
      </c>
      <c r="G47" s="297" t="str">
        <f>CONCATENATE(week6!$C49," ",week6!$D49,"-",week6!$E49)</f>
        <v> -</v>
      </c>
    </row>
    <row r="48">
      <c r="A48" s="296" t="str">
        <f>CONCATENATE(week6!$C8," ",week6!$D8,"-",week6!$E8)</f>
        <v> -</v>
      </c>
      <c r="B48" s="296" t="str">
        <f>CONCATENATE(week6!C15," ",week6!D15,"-",week6!E15)</f>
        <v> -</v>
      </c>
      <c r="C48" s="296" t="str">
        <f>CONCATENATE(week6!C22," ",week6!D22,"-",week6!E22)</f>
        <v> -</v>
      </c>
      <c r="D48" s="271" t="str">
        <f>CONCATENATE(week6!C29," ",week6!D29,"-",week6!E29)</f>
        <v> -</v>
      </c>
      <c r="E48" s="297" t="str">
        <f>CONCATENATE(week6!C36," ",week6!D36,"-",week6!E36)</f>
        <v> -</v>
      </c>
      <c r="F48" s="298" t="str">
        <f>CONCATENATE(week6!$C43," ",week6!$D43,"-",week6!$E43)</f>
        <v> -</v>
      </c>
      <c r="G48" s="297" t="str">
        <f>CONCATENATE(week6!$C50," ",week6!$D50,"-",week6!$E50)</f>
        <v> -</v>
      </c>
    </row>
    <row r="49">
      <c r="A49" s="296" t="str">
        <f>CONCATENATE(week6!$C9," ",week6!$D9,"-",week6!$E9)</f>
        <v> -</v>
      </c>
      <c r="B49" s="296" t="str">
        <f>CONCATENATE(week6!C16," ",week6!D16,"-",week6!E16)</f>
        <v> -</v>
      </c>
      <c r="C49" s="296" t="str">
        <f>CONCATENATE(week6!C23," ",week6!D23,"-",week6!E23)</f>
        <v> -</v>
      </c>
      <c r="D49" s="271" t="str">
        <f>CONCATENATE(week6!C30," ",week6!D30,"-",week6!E30)</f>
        <v> -</v>
      </c>
      <c r="E49" s="297" t="str">
        <f>CONCATENATE(week6!C37," ",week6!D37,"-",week6!E37)</f>
        <v> -</v>
      </c>
      <c r="F49" s="298" t="str">
        <f>CONCATENATE(week6!$C44," ",week6!$D44,"-",week6!$E44)</f>
        <v> -</v>
      </c>
      <c r="G49" s="297" t="str">
        <f>CONCATENATE(week6!$C51," ",week6!$D51,"-",week6!$E51)</f>
        <v> -</v>
      </c>
    </row>
    <row r="50">
      <c r="A50" s="299" t="str">
        <f>CONCATENATE(week6!$C10," ",week6!$D10,"-",week6!$E10)</f>
        <v> -</v>
      </c>
      <c r="B50" s="299" t="str">
        <f>CONCATENATE(week6!C17," ",week6!D17,"-",week6!E17)</f>
        <v> -</v>
      </c>
      <c r="C50" s="299" t="str">
        <f>CONCATENATE(week6!C24," ",week6!D24,"-",week6!E24)</f>
        <v> -</v>
      </c>
      <c r="D50" s="272" t="str">
        <f>CONCATENATE(week6!C31," ",week6!D31,"-",week6!E31)</f>
        <v> -</v>
      </c>
      <c r="E50" s="300" t="str">
        <f>CONCATENATE(week6!C38," ",week6!D38,"-",week6!E38)</f>
        <v> -</v>
      </c>
      <c r="F50" s="301" t="str">
        <f>CONCATENATE(week6!$C45," ",week6!$D45,"-",week6!$E45)</f>
        <v> -</v>
      </c>
      <c r="G50" s="300" t="str">
        <f>CONCATENATE(week6!$C52," ",week6!$D52,"-",week6!$E52)</f>
        <v> -</v>
      </c>
    </row>
  </sheetData>
  <mergeCells count="1">
    <mergeCell ref="A1:G1"/>
  </mergeCells>
  <printOptions gridLines="1" horizontalCentered="1"/>
  <pageMargins bottom="0.75" footer="0.0" header="0.0" left="0.7" right="0.7" top="0.75"/>
  <pageSetup cellComments="atEnd" orientation="portrait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4.0"/>
    <col customWidth="1" min="2" max="2" width="27.38"/>
    <col customWidth="1" min="4" max="4" width="11.25"/>
    <col customWidth="1" min="5" max="5" width="10.63"/>
    <col customWidth="1" hidden="1" min="6" max="6" width="10.88"/>
    <col customWidth="1" hidden="1" min="7" max="7" width="11.75"/>
    <col customWidth="1" min="8" max="8" width="25.38"/>
    <col customWidth="1" min="9" max="9" width="7.13"/>
    <col customWidth="1" min="10" max="10" width="14.5"/>
    <col customWidth="1" min="11" max="11" width="6.5"/>
    <col customWidth="1" min="12" max="12" width="12.5"/>
    <col customWidth="1" min="14" max="14" width="17.13"/>
    <col customWidth="1" min="15" max="15" width="17.25"/>
    <col customWidth="1" min="16" max="16" width="13.88"/>
    <col customWidth="1" min="17" max="17" width="12.0"/>
    <col customWidth="1" min="18" max="18" width="22.25"/>
    <col customWidth="1" min="19" max="19" width="24.88"/>
  </cols>
  <sheetData>
    <row r="1">
      <c r="A1" s="4" t="s">
        <v>0</v>
      </c>
      <c r="B1" s="5" t="s">
        <v>1</v>
      </c>
      <c r="C1" s="6"/>
      <c r="D1" s="7"/>
      <c r="E1" s="7"/>
      <c r="F1" s="7"/>
      <c r="G1" s="7"/>
      <c r="H1" s="6"/>
      <c r="I1" s="6"/>
      <c r="J1" s="6"/>
      <c r="K1" s="6"/>
      <c r="L1" s="8"/>
      <c r="M1" s="8"/>
      <c r="N1" s="8"/>
      <c r="O1" s="8"/>
      <c r="P1" s="8"/>
      <c r="U1" s="9"/>
    </row>
    <row r="2">
      <c r="A2" s="7"/>
      <c r="B2" s="10">
        <v>45566.0</v>
      </c>
      <c r="C2" s="11"/>
      <c r="D2" s="12" t="s">
        <v>2</v>
      </c>
      <c r="E2" s="13"/>
      <c r="F2" s="12" t="s">
        <v>3</v>
      </c>
      <c r="G2" s="13"/>
      <c r="H2" s="14"/>
      <c r="I2" s="14"/>
      <c r="J2" s="15" t="s">
        <v>4</v>
      </c>
      <c r="K2" s="16" t="s">
        <v>5</v>
      </c>
      <c r="L2" s="8"/>
      <c r="M2" s="8"/>
      <c r="N2" s="8"/>
      <c r="O2" s="8"/>
      <c r="P2" s="8"/>
      <c r="U2" s="9"/>
    </row>
    <row r="3">
      <c r="A3" s="6"/>
      <c r="B3" s="17">
        <f>B2-WEEKDAY(B2,2)</f>
        <v>45564</v>
      </c>
      <c r="C3" s="18" t="s">
        <v>6</v>
      </c>
      <c r="D3" s="18" t="s">
        <v>7</v>
      </c>
      <c r="E3" s="18" t="s">
        <v>8</v>
      </c>
      <c r="F3" s="18" t="s">
        <v>9</v>
      </c>
      <c r="G3" s="18" t="s">
        <v>10</v>
      </c>
      <c r="H3" s="19" t="s">
        <v>11</v>
      </c>
      <c r="I3" s="19" t="s">
        <v>12</v>
      </c>
      <c r="J3" s="20" t="s">
        <v>13</v>
      </c>
      <c r="K3" s="6"/>
      <c r="L3" s="8"/>
      <c r="M3" s="8"/>
      <c r="N3" s="8"/>
      <c r="O3" s="8"/>
      <c r="P3" s="8"/>
      <c r="U3" s="9"/>
    </row>
    <row r="4" hidden="1">
      <c r="A4" s="21"/>
      <c r="B4" s="22"/>
      <c r="C4" s="23"/>
      <c r="D4" s="24">
        <v>9.0</v>
      </c>
      <c r="E4" s="24">
        <v>9.0</v>
      </c>
      <c r="F4" s="24">
        <v>9.0</v>
      </c>
      <c r="G4" s="24">
        <v>21.0</v>
      </c>
      <c r="H4" s="23"/>
      <c r="I4" s="23"/>
      <c r="J4" s="23"/>
      <c r="K4" s="6"/>
      <c r="L4" s="8"/>
      <c r="M4" s="8"/>
      <c r="N4" s="8"/>
      <c r="O4" s="8"/>
      <c r="P4" s="8"/>
      <c r="U4" s="25"/>
    </row>
    <row r="5">
      <c r="A5" s="6"/>
      <c r="B5" s="26">
        <f>B2-WEEKDAY(B2,2)</f>
        <v>45564</v>
      </c>
      <c r="C5" s="27"/>
      <c r="D5" s="27"/>
      <c r="E5" s="27"/>
      <c r="F5" s="28" t="str">
        <f t="shared" ref="F5:F10" si="1">IFS(D5 &gt; 8, D5, D5 &lt; 1, D5, D5 &lt; 9, D5+12)</f>
        <v/>
      </c>
      <c r="G5" s="28" t="str">
        <f t="shared" ref="G5:G10" si="2">IFS(E5 &gt; 9, E5, E5 &lt; 1, E5, E5 &lt; 10, E5+12)</f>
        <v/>
      </c>
      <c r="H5" s="29" t="str">
        <f>IFERROR(__xludf.DUMMYFUNCTION("SPARKLINE({int(F5)-int($F$4),int(G5)-int(F5)},{""charttype"",""bar"";""color1"",""white"";""color2"",ifs(C5=$M$6,$R$6,C5=$M$7,$R$7,C5=$M$8,$R$8,C5=$M$9,$R$9,C5=$M$10,$R$10,C5=$M$11,$R$11, C5=$M$12,$R$12, C5=$M$13,$R$13, C5=$M$14,$R$14, C5="""", ""white"")"&amp;";""max"",int($G$4)-int($F$4)})"),"")</f>
        <v/>
      </c>
      <c r="I5" s="30">
        <f t="shared" ref="I5:I10" si="3">(G5-F5)</f>
        <v>0</v>
      </c>
      <c r="J5" s="30" t="str">
        <f t="shared" ref="J5:J10" si="4">IF(I5 = 12, 1, AE71)</f>
        <v/>
      </c>
      <c r="K5" s="6" t="str">
        <f t="shared" ref="K5:K10" si="5">IF(I5 = 8, 1, AE71)</f>
        <v/>
      </c>
      <c r="L5" s="8"/>
      <c r="M5" s="31" t="s">
        <v>14</v>
      </c>
      <c r="N5" s="32"/>
      <c r="O5" s="33"/>
      <c r="P5" s="8"/>
      <c r="Q5" s="34" t="s">
        <v>15</v>
      </c>
      <c r="S5" s="35"/>
      <c r="T5" s="35"/>
      <c r="U5" s="9"/>
    </row>
    <row r="6">
      <c r="A6" s="6"/>
      <c r="B6" s="26">
        <f>B2-WEEKDAY(B2,2)</f>
        <v>45564</v>
      </c>
      <c r="C6" s="28"/>
      <c r="D6" s="27"/>
      <c r="E6" s="28"/>
      <c r="F6" s="28" t="str">
        <f t="shared" si="1"/>
        <v/>
      </c>
      <c r="G6" s="28" t="str">
        <f t="shared" si="2"/>
        <v/>
      </c>
      <c r="H6" s="29" t="str">
        <f>IFERROR(__xludf.DUMMYFUNCTION("SPARKLINE({int(F6)-int($F$4),int(G6)-int(F6)},{""charttype"",""bar"";""color1"",""white"";""color2"",ifs(C6=$M$6,$R$6,C6=$M$7,$R$7,C6=$M$8,$R$8,C6=$M$9,$R$9,C6=$M$10,$R$10,C6=$M$11,$R$11, C6=$M$12,$R$12, C6=$M$13,$R$13, C6=$M$14,$R$14, C6="""", ""white"")"&amp;";""max"",int($G$4)-int($F$4)})"),"")</f>
        <v/>
      </c>
      <c r="I6" s="30">
        <f t="shared" si="3"/>
        <v>0</v>
      </c>
      <c r="J6" s="30" t="str">
        <f t="shared" si="4"/>
        <v/>
      </c>
      <c r="K6" s="6" t="str">
        <f t="shared" si="5"/>
        <v/>
      </c>
      <c r="L6" s="8"/>
      <c r="M6" s="36" t="s">
        <v>16</v>
      </c>
      <c r="N6" s="37"/>
      <c r="O6" s="38"/>
      <c r="P6" s="8"/>
      <c r="Q6" s="39" t="s">
        <v>17</v>
      </c>
      <c r="R6" s="37" t="s">
        <v>18</v>
      </c>
      <c r="U6" s="9"/>
    </row>
    <row r="7">
      <c r="A7" s="6"/>
      <c r="B7" s="26">
        <f>B2-WEEKDAY(B2,2)</f>
        <v>45564</v>
      </c>
      <c r="C7" s="28"/>
      <c r="D7" s="28"/>
      <c r="E7" s="28"/>
      <c r="F7" s="28" t="str">
        <f t="shared" si="1"/>
        <v/>
      </c>
      <c r="G7" s="28" t="str">
        <f t="shared" si="2"/>
        <v/>
      </c>
      <c r="H7" s="29" t="str">
        <f>IFERROR(__xludf.DUMMYFUNCTION("SPARKLINE({int(F7)-int($F$4),int(G7)-int(F7)},{""charttype"",""bar"";""color1"",""white"";""color2"",ifs(C7=$M$6,$R$6,C7=$M$7,$R$7,C7=$M$8,$R$8,C7=$M$9,$R$9,C7=$M$10,$R$10,C7=$M$11,$R$11, C7=$M$12,$R$12, C7=$M$13,$R$13, C7=$M$14,$R$14, C7="""", ""white"")"&amp;";""max"",int($G$4)-int($F$4)})"),"")</f>
        <v/>
      </c>
      <c r="I7" s="30">
        <f t="shared" si="3"/>
        <v>0</v>
      </c>
      <c r="J7" s="30" t="str">
        <f t="shared" si="4"/>
        <v/>
      </c>
      <c r="K7" s="6" t="str">
        <f t="shared" si="5"/>
        <v/>
      </c>
      <c r="L7" s="8"/>
      <c r="M7" s="40" t="s">
        <v>19</v>
      </c>
      <c r="N7" s="41"/>
      <c r="O7" s="38"/>
      <c r="P7" s="8"/>
      <c r="Q7" s="39" t="s">
        <v>20</v>
      </c>
      <c r="R7" s="41" t="s">
        <v>21</v>
      </c>
      <c r="U7" s="9"/>
    </row>
    <row r="8">
      <c r="A8" s="6"/>
      <c r="B8" s="26">
        <f>B2-WEEKDAY(B2,2)</f>
        <v>45564</v>
      </c>
      <c r="C8" s="28"/>
      <c r="D8" s="28"/>
      <c r="E8" s="28"/>
      <c r="F8" s="28" t="str">
        <f t="shared" si="1"/>
        <v/>
      </c>
      <c r="G8" s="28" t="str">
        <f t="shared" si="2"/>
        <v/>
      </c>
      <c r="H8" s="29" t="str">
        <f>IFERROR(__xludf.DUMMYFUNCTION("SPARKLINE({int(F8)-int($F$4),int(G8)-int(F8)},{""charttype"",""bar"";""color1"",""white"";""color2"",ifs(C8=$M$6,$R$6,C8=$M$7,$R$7,C8=$M$8,$R$8,C8=$M$9,$R$9,C8=$M$10,$R$10,C8=$M$11,$R$11, C8=$M$12,$R$12, C8=$M$13,$R$13, C8=$M$14,$R$14, C8="""", ""white"")"&amp;";""max"",int($G$4)-int($F$4)})"),"")</f>
        <v/>
      </c>
      <c r="I8" s="30">
        <f t="shared" si="3"/>
        <v>0</v>
      </c>
      <c r="J8" s="30" t="str">
        <f t="shared" si="4"/>
        <v/>
      </c>
      <c r="K8" s="6" t="str">
        <f t="shared" si="5"/>
        <v/>
      </c>
      <c r="L8" s="8"/>
      <c r="M8" s="42" t="s">
        <v>22</v>
      </c>
      <c r="N8" s="43"/>
      <c r="O8" s="38"/>
      <c r="P8" s="8"/>
      <c r="Q8" s="39" t="s">
        <v>23</v>
      </c>
      <c r="R8" s="43" t="s">
        <v>24</v>
      </c>
      <c r="U8" s="9"/>
    </row>
    <row r="9">
      <c r="A9" s="6"/>
      <c r="B9" s="26">
        <f>B2-WEEKDAY(B2,2)</f>
        <v>45564</v>
      </c>
      <c r="C9" s="28"/>
      <c r="D9" s="28"/>
      <c r="E9" s="28"/>
      <c r="F9" s="28" t="str">
        <f t="shared" si="1"/>
        <v/>
      </c>
      <c r="G9" s="28" t="str">
        <f t="shared" si="2"/>
        <v/>
      </c>
      <c r="H9" s="29" t="str">
        <f>IFERROR(__xludf.DUMMYFUNCTION("SPARKLINE({int(F9)-int($F$4),int(G9)-int(F9)},{""charttype"",""bar"";""color1"",""white"";""color2"",ifs(C9=$M$6,$R$6,C9=$M$7,$R$7,C9=$M$8,$R$8,C9=$M$9,$R$9,C9=$M$10,$R$10,C9=$M$11,$R$11, C9=$M$12,$R$12, C9=$M$13,$R$13, C9=$M$14,$R$14, C9="""", ""white"")"&amp;";""max"",int($G$4)-int($F$4)})"),"")</f>
        <v/>
      </c>
      <c r="I9" s="30">
        <f t="shared" si="3"/>
        <v>0</v>
      </c>
      <c r="J9" s="30" t="str">
        <f t="shared" si="4"/>
        <v/>
      </c>
      <c r="K9" s="6" t="str">
        <f t="shared" si="5"/>
        <v/>
      </c>
      <c r="L9" s="8"/>
      <c r="M9" s="44" t="s">
        <v>25</v>
      </c>
      <c r="N9" s="45"/>
      <c r="O9" s="38"/>
      <c r="P9" s="8"/>
      <c r="Q9" s="39" t="s">
        <v>26</v>
      </c>
      <c r="R9" s="46" t="s">
        <v>27</v>
      </c>
      <c r="U9" s="9"/>
    </row>
    <row r="10">
      <c r="A10" s="6"/>
      <c r="B10" s="47">
        <f>B2-WEEKDAY(B2,2)</f>
        <v>45564</v>
      </c>
      <c r="C10" s="48"/>
      <c r="D10" s="48"/>
      <c r="E10" s="48"/>
      <c r="F10" s="28" t="str">
        <f t="shared" si="1"/>
        <v/>
      </c>
      <c r="G10" s="28" t="str">
        <f t="shared" si="2"/>
        <v/>
      </c>
      <c r="H10" s="29" t="str">
        <f>IFERROR(__xludf.DUMMYFUNCTION("SPARKLINE({int(F10)-int($F$4),int(G10)-int(F10)},{""charttype"",""bar"";""color1"",""white"";""color2"",ifs(C10=$M$6,$R$6,C10=$M$7,$R$7,C10=$M$8,$R$8,C10=$M$9,$R$9,C10=$M$10,$R$10,C10=$M$11,$R$11, C10=$M$12,$R$12, C10=$M$13,$R$13, C10=$M$14,$R$14, C10="""&amp;""", ""white"");""max"",int($G$4)-int($F$4)})"),"")</f>
        <v/>
      </c>
      <c r="I10" s="30">
        <f t="shared" si="3"/>
        <v>0</v>
      </c>
      <c r="J10" s="30" t="str">
        <f t="shared" si="4"/>
        <v/>
      </c>
      <c r="K10" s="6" t="str">
        <f t="shared" si="5"/>
        <v/>
      </c>
      <c r="L10" s="8"/>
      <c r="M10" s="49" t="s">
        <v>28</v>
      </c>
      <c r="N10" s="50"/>
      <c r="O10" s="38"/>
      <c r="P10" s="8"/>
      <c r="Q10" s="39" t="s">
        <v>29</v>
      </c>
      <c r="R10" s="50" t="s">
        <v>30</v>
      </c>
      <c r="U10" s="9"/>
    </row>
    <row r="11">
      <c r="A11" s="6"/>
      <c r="B11" s="17">
        <f>B3+1</f>
        <v>45565</v>
      </c>
      <c r="C11" s="51"/>
      <c r="D11" s="51"/>
      <c r="E11" s="52"/>
      <c r="F11" s="53"/>
      <c r="G11" s="54"/>
      <c r="H11" s="55" t="s">
        <v>31</v>
      </c>
      <c r="I11" s="56">
        <f t="shared" ref="I11:J11" si="6">SUM(I5:I10)</f>
        <v>0</v>
      </c>
      <c r="J11" s="56">
        <f t="shared" si="6"/>
        <v>0</v>
      </c>
      <c r="K11" s="6"/>
      <c r="L11" s="8"/>
      <c r="M11" s="57" t="s">
        <v>32</v>
      </c>
      <c r="N11" s="58"/>
      <c r="O11" s="38"/>
      <c r="P11" s="8"/>
      <c r="Q11" s="39" t="s">
        <v>33</v>
      </c>
      <c r="R11" s="58" t="s">
        <v>34</v>
      </c>
      <c r="U11" s="9"/>
    </row>
    <row r="12">
      <c r="A12" s="21"/>
      <c r="B12" s="26">
        <f>B5+1</f>
        <v>45565</v>
      </c>
      <c r="C12" s="27"/>
      <c r="D12" s="27"/>
      <c r="E12" s="27"/>
      <c r="F12" s="28" t="str">
        <f t="shared" ref="F12:F17" si="7">IFS(D12 &gt; 8, D12, D12 &lt; 1, D12, D12 &lt; 9, D12+12)</f>
        <v/>
      </c>
      <c r="G12" s="28" t="str">
        <f t="shared" ref="G12:G17" si="8">IFS(E12 &gt; 9, E12, E12 &lt; 1, E12, E12 &lt; 10, E12+12)</f>
        <v/>
      </c>
      <c r="H12" s="29" t="str">
        <f>IFERROR(__xludf.DUMMYFUNCTION("SPARKLINE({int(F12)-int($F$4),int(G12)-int(F12)},{""charttype"",""bar"";""color1"",""white"";""color2"",ifs(C12=$M$6,$R$6,C12=$M$7,$R$7,C12=$M$8,$R$8,C12=$M$9,$R$9,C12=$M$10,$R$10,C12=$M$11,$R$11, C12=$M$12,$R$12, C12=$M$13,$R$13, C12=$M$14,$R$14, C12="""&amp;""", ""white"");""max"",int($G$4)-int($F$4)})"),"")</f>
        <v/>
      </c>
      <c r="I12" s="30">
        <f t="shared" ref="I12:I17" si="9">(G12-F12)</f>
        <v>0</v>
      </c>
      <c r="J12" s="30" t="str">
        <f t="shared" ref="J12:J17" si="10">IF(I12 = 12, 1, AE77)</f>
        <v/>
      </c>
      <c r="K12" s="6" t="str">
        <f t="shared" ref="K12:K17" si="11">IF(I12 = 8, 1, AE77)</f>
        <v/>
      </c>
      <c r="L12" s="8"/>
      <c r="M12" s="59" t="s">
        <v>35</v>
      </c>
      <c r="N12" s="60"/>
      <c r="O12" s="38"/>
      <c r="P12" s="8"/>
      <c r="Q12" s="39" t="s">
        <v>36</v>
      </c>
      <c r="R12" s="61" t="s">
        <v>37</v>
      </c>
      <c r="U12" s="9"/>
    </row>
    <row r="13">
      <c r="A13" s="6"/>
      <c r="B13" s="26">
        <f t="shared" ref="B13:B17" si="12">B5+1</f>
        <v>45565</v>
      </c>
      <c r="C13" s="28"/>
      <c r="D13" s="27"/>
      <c r="E13" s="28"/>
      <c r="F13" s="28" t="str">
        <f t="shared" si="7"/>
        <v/>
      </c>
      <c r="G13" s="28" t="str">
        <f t="shared" si="8"/>
        <v/>
      </c>
      <c r="H13" s="29" t="str">
        <f>IFERROR(__xludf.DUMMYFUNCTION("SPARKLINE({int(F13)-int($F$4),int(G13)-int(F13)},{""charttype"",""bar"";""color1"",""white"";""color2"",ifs(C13=$M$6,$R$6,C13=$M$7,$R$7,C13=$M$8,$R$8,C13=$M$9,$R$9,C13=$M$10,$R$10,C13=$M$11,$R$11, C13=$M$12,$R$12, C13=$M$13,$R$13, C13=$M$14,$R$14, C13="""&amp;""", ""white"");""max"",int($G$4)-int($F$4)})"),"")</f>
        <v/>
      </c>
      <c r="I13" s="30">
        <f t="shared" si="9"/>
        <v>0</v>
      </c>
      <c r="J13" s="30" t="str">
        <f t="shared" si="10"/>
        <v/>
      </c>
      <c r="K13" s="6" t="str">
        <f t="shared" si="11"/>
        <v/>
      </c>
      <c r="L13" s="8"/>
      <c r="M13" s="62" t="s">
        <v>38</v>
      </c>
      <c r="N13" s="63"/>
      <c r="O13" s="38"/>
      <c r="P13" s="8"/>
      <c r="Q13" s="39" t="s">
        <v>39</v>
      </c>
      <c r="R13" s="64" t="s">
        <v>40</v>
      </c>
      <c r="U13" s="9"/>
    </row>
    <row r="14">
      <c r="A14" s="6"/>
      <c r="B14" s="26">
        <f t="shared" si="12"/>
        <v>45565</v>
      </c>
      <c r="C14" s="28"/>
      <c r="D14" s="28"/>
      <c r="E14" s="28"/>
      <c r="F14" s="28" t="str">
        <f t="shared" si="7"/>
        <v/>
      </c>
      <c r="G14" s="28" t="str">
        <f t="shared" si="8"/>
        <v/>
      </c>
      <c r="H14" s="29" t="str">
        <f>IFERROR(__xludf.DUMMYFUNCTION("SPARKLINE({int(F14)-int($F$4),int(G14)-int(F14)},{""charttype"",""bar"";""color1"",""white"";""color2"",ifs(C14=$M$6,$R$6,C14=$M$7,$R$7,C14=$M$8,$R$8,C14=$M$9,$R$9,C14=$M$10,$R$10,C14=$M$11,$R$11, C14=$M$12,$R$12, C14=$M$13,$R$13, C14=$M$14,$R$14, C14="""&amp;""", ""white"");""max"",int($G$4)-int($F$4)})"),"")</f>
        <v/>
      </c>
      <c r="I14" s="30">
        <f t="shared" si="9"/>
        <v>0</v>
      </c>
      <c r="J14" s="30" t="str">
        <f t="shared" si="10"/>
        <v/>
      </c>
      <c r="K14" s="6" t="str">
        <f t="shared" si="11"/>
        <v/>
      </c>
      <c r="L14" s="8"/>
      <c r="M14" s="65" t="s">
        <v>41</v>
      </c>
      <c r="N14" s="66"/>
      <c r="O14" s="67"/>
      <c r="P14" s="8"/>
      <c r="Q14" s="39" t="s">
        <v>42</v>
      </c>
      <c r="R14" s="68" t="s">
        <v>43</v>
      </c>
      <c r="U14" s="9"/>
    </row>
    <row r="15">
      <c r="A15" s="6"/>
      <c r="B15" s="26">
        <f t="shared" si="12"/>
        <v>45565</v>
      </c>
      <c r="C15" s="28"/>
      <c r="D15" s="28"/>
      <c r="E15" s="28"/>
      <c r="F15" s="28" t="str">
        <f t="shared" si="7"/>
        <v/>
      </c>
      <c r="G15" s="28" t="str">
        <f t="shared" si="8"/>
        <v/>
      </c>
      <c r="H15" s="29" t="str">
        <f>IFERROR(__xludf.DUMMYFUNCTION("SPARKLINE({int(F15)-int($F$4),int(G15)-int(F15)},{""charttype"",""bar"";""color1"",""white"";""color2"",ifs(C15=$M$6,$R$6,C15=$M$7,$R$7,C15=$M$8,$R$8,C15=$M$9,$R$9,C15=$M$10,$R$10,C15=$M$11,$R$11, C15=$M$12,$R$12, C15=$M$13,$R$13, C15=$M$14,$R$14, C15="""&amp;""", ""white"");""max"",int($G$4)-int($F$4)})"),"")</f>
        <v/>
      </c>
      <c r="I15" s="30">
        <f t="shared" si="9"/>
        <v>0</v>
      </c>
      <c r="J15" s="30" t="str">
        <f t="shared" si="10"/>
        <v/>
      </c>
      <c r="K15" s="6" t="str">
        <f t="shared" si="11"/>
        <v/>
      </c>
      <c r="L15" s="8"/>
      <c r="M15" s="69"/>
      <c r="N15" s="69"/>
      <c r="O15" s="69"/>
      <c r="P15" s="8"/>
      <c r="U15" s="9"/>
    </row>
    <row r="16">
      <c r="A16" s="6"/>
      <c r="B16" s="26">
        <f t="shared" si="12"/>
        <v>45565</v>
      </c>
      <c r="C16" s="28"/>
      <c r="D16" s="28"/>
      <c r="E16" s="28"/>
      <c r="F16" s="28" t="str">
        <f t="shared" si="7"/>
        <v/>
      </c>
      <c r="G16" s="28" t="str">
        <f t="shared" si="8"/>
        <v/>
      </c>
      <c r="H16" s="29" t="str">
        <f>IFERROR(__xludf.DUMMYFUNCTION("SPARKLINE({int(F16)-int($F$4),int(G16)-int(F16)},{""charttype"",""bar"";""color1"",""white"";""color2"",ifs(C16=$M$6,$R$6,C16=$M$7,$R$7,C16=$M$8,$R$8,C16=$M$9,$R$9,C16=$M$10,$R$10,C16=$M$11,$R$11, C16=$M$12,$R$12, C16=$M$13,$R$13, C16=$M$14,$R$14, C16="""&amp;""", ""white"");""max"",int($G$4)-int($F$4)})"),"")</f>
        <v/>
      </c>
      <c r="I16" s="30">
        <f t="shared" si="9"/>
        <v>0</v>
      </c>
      <c r="J16" s="30" t="str">
        <f t="shared" si="10"/>
        <v/>
      </c>
      <c r="K16" s="6" t="str">
        <f t="shared" si="11"/>
        <v/>
      </c>
      <c r="L16" s="8"/>
      <c r="M16" s="8"/>
      <c r="N16" s="8"/>
      <c r="O16" s="8"/>
      <c r="P16" s="8"/>
      <c r="U16" s="9"/>
    </row>
    <row r="17">
      <c r="A17" s="6"/>
      <c r="B17" s="47">
        <f t="shared" si="12"/>
        <v>45565</v>
      </c>
      <c r="C17" s="48"/>
      <c r="D17" s="48"/>
      <c r="E17" s="48"/>
      <c r="F17" s="28" t="str">
        <f t="shared" si="7"/>
        <v/>
      </c>
      <c r="G17" s="28" t="str">
        <f t="shared" si="8"/>
        <v/>
      </c>
      <c r="H17" s="29" t="str">
        <f>IFERROR(__xludf.DUMMYFUNCTION("SPARKLINE({int(F17)-int($F$4),int(G17)-int(F17)},{""charttype"",""bar"";""color1"",""white"";""color2"",ifs(C17=$M$6,$R$6,C17=$M$7,$R$7,C17=$M$8,$R$8,C17=$M$9,$R$9,C17=$M$10,$R$10,C17=$M$11,$R$11, C17=$M$12,$R$12, C17=$M$13,$R$13, C17=$M$14,$R$14, C17="""&amp;""", ""white"");""max"",int($G$4)-int($F$4)})"),"")</f>
        <v/>
      </c>
      <c r="I17" s="30">
        <f t="shared" si="9"/>
        <v>0</v>
      </c>
      <c r="J17" s="30" t="str">
        <f t="shared" si="10"/>
        <v/>
      </c>
      <c r="K17" s="6" t="str">
        <f t="shared" si="11"/>
        <v/>
      </c>
      <c r="L17" s="8"/>
      <c r="M17" s="8"/>
      <c r="N17" s="8"/>
      <c r="O17" s="8"/>
      <c r="P17" s="8"/>
      <c r="U17" s="9"/>
    </row>
    <row r="18">
      <c r="A18" s="6"/>
      <c r="B18" s="17">
        <f t="shared" ref="B18:B52" si="14">B11+1</f>
        <v>45566</v>
      </c>
      <c r="C18" s="51"/>
      <c r="D18" s="51"/>
      <c r="E18" s="52"/>
      <c r="F18" s="53"/>
      <c r="G18" s="54"/>
      <c r="H18" s="55" t="s">
        <v>31</v>
      </c>
      <c r="I18" s="56">
        <f t="shared" ref="I18:J18" si="13">SUM(I12:I17)</f>
        <v>0</v>
      </c>
      <c r="J18" s="56">
        <f t="shared" si="13"/>
        <v>0</v>
      </c>
      <c r="K18" s="6"/>
      <c r="L18" s="8"/>
      <c r="M18" s="70" t="s">
        <v>44</v>
      </c>
      <c r="N18" s="71"/>
      <c r="O18" s="71"/>
      <c r="P18" s="72"/>
      <c r="U18" s="9"/>
    </row>
    <row r="19">
      <c r="A19" s="21"/>
      <c r="B19" s="26">
        <f t="shared" si="14"/>
        <v>45566</v>
      </c>
      <c r="C19" s="27"/>
      <c r="D19" s="73"/>
      <c r="E19" s="74"/>
      <c r="F19" s="28" t="str">
        <f t="shared" ref="F19:F24" si="15">IFS(D19 &gt; 8, D19, D19 &lt; 1, D19, D19 &lt; 9, D19+12)</f>
        <v/>
      </c>
      <c r="G19" s="28" t="str">
        <f t="shared" ref="G19:G24" si="16">IFS(E19 &gt; 9, E19, E19 &lt; 1, E19, E19 &lt; 10, E19+12)</f>
        <v/>
      </c>
      <c r="H19" s="29" t="str">
        <f>IFERROR(__xludf.DUMMYFUNCTION("SPARKLINE({int(F19)-int($F$4),int(G19)-int(F19)},{""charttype"",""bar"";""color1"",""white"";""color2"",ifs(C19=$M$6,$R$6,C19=$M$7,$R$7,C19=$M$8,$R$8,C19=$M$9,$R$9,C19=$M$10,$R$10,C19=$M$11,$R$11, C19=$M$12,$R$12, C19=$M$13,$R$13, C19=$M$14,$R$14, C19="""&amp;""", ""white"");""max"",int($G$4)-int($F$4)})"),"")</f>
        <v/>
      </c>
      <c r="I19" s="30">
        <f t="shared" ref="I19:I24" si="17">(G19-F19)</f>
        <v>0</v>
      </c>
      <c r="J19" s="30" t="str">
        <f t="shared" ref="J19:J24" si="18">IF(I19 = 12, 1, AE83)</f>
        <v/>
      </c>
      <c r="K19" s="6" t="str">
        <f t="shared" ref="K19:K24" si="19">IF(I19 = 8, 1, AE83)</f>
        <v/>
      </c>
      <c r="L19" s="8"/>
      <c r="M19" s="75" t="s">
        <v>45</v>
      </c>
      <c r="N19" s="76" t="s">
        <v>46</v>
      </c>
      <c r="O19" s="76" t="s">
        <v>47</v>
      </c>
      <c r="P19" s="77" t="s">
        <v>48</v>
      </c>
      <c r="U19" s="9"/>
    </row>
    <row r="20">
      <c r="A20" s="6"/>
      <c r="B20" s="26">
        <f t="shared" si="14"/>
        <v>45566</v>
      </c>
      <c r="C20" s="27"/>
      <c r="D20" s="73"/>
      <c r="E20" s="74"/>
      <c r="F20" s="28" t="str">
        <f t="shared" si="15"/>
        <v/>
      </c>
      <c r="G20" s="28" t="str">
        <f t="shared" si="16"/>
        <v/>
      </c>
      <c r="H20" s="29" t="str">
        <f>IFERROR(__xludf.DUMMYFUNCTION("SPARKLINE({int(F20)-int($F$4),int(G20)-int(F20)},{""charttype"",""bar"";""color1"",""white"";""color2"",ifs(C20=$M$6,$R$6,C20=$M$7,$R$7,C20=$M$8,$R$8,C20=$M$9,$R$9,C20=$M$10,$R$10,C20=$M$11,$R$11, C20=$M$12,$R$12, C20=$M$13,$R$13, C20=$M$14,$R$14, C20="""&amp;""", ""white"");""max"",int($G$4)-int($F$4)})"),"")</f>
        <v/>
      </c>
      <c r="I20" s="30">
        <f t="shared" si="17"/>
        <v>0</v>
      </c>
      <c r="J20" s="30" t="str">
        <f t="shared" si="18"/>
        <v/>
      </c>
      <c r="K20" s="6" t="str">
        <f t="shared" si="19"/>
        <v/>
      </c>
      <c r="L20" s="8"/>
      <c r="M20" s="78" t="str">
        <f t="shared" ref="M20:M28" si="20">M6</f>
        <v>Employee 1</v>
      </c>
      <c r="N20" s="79">
        <f t="shared" ref="N20:N28" si="21">SUMIFS($I$5:$I$52,$C$5:$C$52,M20)</f>
        <v>0</v>
      </c>
      <c r="O20" s="79">
        <f t="shared" ref="O20:O28" si="22">SUMIFS($J$5:$J$53,$C$5:$C$53,M20)</f>
        <v>0</v>
      </c>
      <c r="P20" s="80">
        <f t="shared" ref="P20:P28" si="23">SUMIFS($K$5:$K$53,$C$5:$C$53,M20)</f>
        <v>0</v>
      </c>
      <c r="U20" s="9"/>
    </row>
    <row r="21">
      <c r="A21" s="6"/>
      <c r="B21" s="26">
        <f t="shared" si="14"/>
        <v>45566</v>
      </c>
      <c r="C21" s="28"/>
      <c r="D21" s="74"/>
      <c r="E21" s="73"/>
      <c r="F21" s="28" t="str">
        <f t="shared" si="15"/>
        <v/>
      </c>
      <c r="G21" s="28" t="str">
        <f t="shared" si="16"/>
        <v/>
      </c>
      <c r="H21" s="29" t="str">
        <f>IFERROR(__xludf.DUMMYFUNCTION("SPARKLINE({int(F21)-int($F$4),int(G21)-int(F21)},{""charttype"",""bar"";""color1"",""white"";""color2"",ifs(C21=$M$6,$R$6,C21=$M$7,$R$7,C21=$M$8,$R$8,C21=$M$9,$R$9,C21=$M$10,$R$10,C21=$M$11,$R$11, C21=$M$12,$R$12, C21=$M$13,$R$13, C21=$M$14,$R$14, C21="""&amp;""", ""white"");""max"",int($G$4)-int($F$4)})"),"")</f>
        <v/>
      </c>
      <c r="I21" s="30">
        <f t="shared" si="17"/>
        <v>0</v>
      </c>
      <c r="J21" s="30" t="str">
        <f t="shared" si="18"/>
        <v/>
      </c>
      <c r="K21" s="6" t="str">
        <f t="shared" si="19"/>
        <v/>
      </c>
      <c r="L21" s="8"/>
      <c r="M21" s="40" t="str">
        <f t="shared" si="20"/>
        <v>Employee 2</v>
      </c>
      <c r="N21" s="81">
        <f t="shared" si="21"/>
        <v>0</v>
      </c>
      <c r="O21" s="81">
        <f t="shared" si="22"/>
        <v>0</v>
      </c>
      <c r="P21" s="82">
        <f t="shared" si="23"/>
        <v>0</v>
      </c>
      <c r="U21" s="9"/>
    </row>
    <row r="22">
      <c r="A22" s="6"/>
      <c r="B22" s="26">
        <f t="shared" si="14"/>
        <v>45566</v>
      </c>
      <c r="C22" s="27"/>
      <c r="D22" s="74"/>
      <c r="E22" s="73"/>
      <c r="F22" s="28" t="str">
        <f t="shared" si="15"/>
        <v/>
      </c>
      <c r="G22" s="28" t="str">
        <f t="shared" si="16"/>
        <v/>
      </c>
      <c r="H22" s="29" t="str">
        <f>IFERROR(__xludf.DUMMYFUNCTION("SPARKLINE({int(F22)-int($F$4),int(G22)-int(F22)},{""charttype"",""bar"";""color1"",""white"";""color2"",ifs(C22=$M$6,$R$6,C22=$M$7,$R$7,C22=$M$8,$R$8,C22=$M$9,$R$9,C22=$M$10,$R$10,C22=$M$11,$R$11, C22=$M$12,$R$12, C22=$M$13,$R$13, C22=$M$14,$R$14, C22="""&amp;""", ""white"");""max"",int($G$4)-int($F$4)})"),"")</f>
        <v/>
      </c>
      <c r="I22" s="30">
        <f t="shared" si="17"/>
        <v>0</v>
      </c>
      <c r="J22" s="30" t="str">
        <f t="shared" si="18"/>
        <v/>
      </c>
      <c r="K22" s="6" t="str">
        <f t="shared" si="19"/>
        <v/>
      </c>
      <c r="L22" s="8"/>
      <c r="M22" s="42" t="str">
        <f t="shared" si="20"/>
        <v>Employee 3</v>
      </c>
      <c r="N22" s="83">
        <f t="shared" si="21"/>
        <v>0</v>
      </c>
      <c r="O22" s="83">
        <f t="shared" si="22"/>
        <v>0</v>
      </c>
      <c r="P22" s="84">
        <f t="shared" si="23"/>
        <v>0</v>
      </c>
      <c r="U22" s="9"/>
    </row>
    <row r="23">
      <c r="A23" s="6"/>
      <c r="B23" s="26">
        <f t="shared" si="14"/>
        <v>45566</v>
      </c>
      <c r="C23" s="28"/>
      <c r="D23" s="28"/>
      <c r="E23" s="28"/>
      <c r="F23" s="28" t="str">
        <f t="shared" si="15"/>
        <v/>
      </c>
      <c r="G23" s="28" t="str">
        <f t="shared" si="16"/>
        <v/>
      </c>
      <c r="H23" s="29" t="str">
        <f>IFERROR(__xludf.DUMMYFUNCTION("SPARKLINE({int(F23)-int($F$4),int(G23)-int(F23)},{""charttype"",""bar"";""color1"",""white"";""color2"",ifs(C23=$M$6,$R$6,C23=$M$7,$R$7,C23=$M$8,$R$8,C23=$M$9,$R$9,C23=$M$10,$R$10,C23=$M$11,$R$11, C23=$M$12,$R$12, C23=$M$13,$R$13, C23=$M$14,$R$14, C23="""&amp;""", ""white"");""max"",int($G$4)-int($F$4)})"),"")</f>
        <v/>
      </c>
      <c r="I23" s="30">
        <f t="shared" si="17"/>
        <v>0</v>
      </c>
      <c r="J23" s="30" t="str">
        <f t="shared" si="18"/>
        <v/>
      </c>
      <c r="K23" s="6" t="str">
        <f t="shared" si="19"/>
        <v/>
      </c>
      <c r="L23" s="8"/>
      <c r="M23" s="44" t="str">
        <f t="shared" si="20"/>
        <v>Employee 4</v>
      </c>
      <c r="N23" s="85">
        <f t="shared" si="21"/>
        <v>0</v>
      </c>
      <c r="O23" s="85">
        <f t="shared" si="22"/>
        <v>0</v>
      </c>
      <c r="P23" s="86">
        <f t="shared" si="23"/>
        <v>0</v>
      </c>
      <c r="U23" s="9"/>
    </row>
    <row r="24">
      <c r="A24" s="6"/>
      <c r="B24" s="47">
        <f t="shared" si="14"/>
        <v>45566</v>
      </c>
      <c r="C24" s="48"/>
      <c r="D24" s="48"/>
      <c r="E24" s="48"/>
      <c r="F24" s="28" t="str">
        <f t="shared" si="15"/>
        <v/>
      </c>
      <c r="G24" s="28" t="str">
        <f t="shared" si="16"/>
        <v/>
      </c>
      <c r="H24" s="29" t="str">
        <f>IFERROR(__xludf.DUMMYFUNCTION("SPARKLINE({int(F24)-int($F$4),int(G24)-int(F24)},{""charttype"",""bar"";""color1"",""white"";""color2"",ifs(C24=$M$6,$R$6,C24=$M$7,$R$7,C24=$M$8,$R$8,C24=$M$9,$R$9,C24=$M$10,$R$10,C24=$M$11,$R$11, C24=$M$12,$R$12, C24=$M$13,$R$13, C24=$M$14,$R$14, C24="""&amp;""", ""white"");""max"",int($G$4)-int($F$4)})"),"")</f>
        <v/>
      </c>
      <c r="I24" s="30">
        <f t="shared" si="17"/>
        <v>0</v>
      </c>
      <c r="J24" s="30" t="str">
        <f t="shared" si="18"/>
        <v/>
      </c>
      <c r="K24" s="6" t="str">
        <f t="shared" si="19"/>
        <v/>
      </c>
      <c r="L24" s="8"/>
      <c r="M24" s="49" t="str">
        <f t="shared" si="20"/>
        <v>Employee 5</v>
      </c>
      <c r="N24" s="87">
        <f t="shared" si="21"/>
        <v>0</v>
      </c>
      <c r="O24" s="87">
        <f t="shared" si="22"/>
        <v>0</v>
      </c>
      <c r="P24" s="88">
        <f t="shared" si="23"/>
        <v>0</v>
      </c>
      <c r="U24" s="9"/>
    </row>
    <row r="25">
      <c r="A25" s="6"/>
      <c r="B25" s="17">
        <f t="shared" si="14"/>
        <v>45567</v>
      </c>
      <c r="C25" s="51"/>
      <c r="D25" s="51"/>
      <c r="E25" s="52"/>
      <c r="F25" s="53"/>
      <c r="G25" s="54"/>
      <c r="H25" s="55" t="s">
        <v>31</v>
      </c>
      <c r="I25" s="56">
        <f t="shared" ref="I25:J25" si="24">SUM(I19:I24)</f>
        <v>0</v>
      </c>
      <c r="J25" s="56">
        <f t="shared" si="24"/>
        <v>0</v>
      </c>
      <c r="K25" s="6"/>
      <c r="L25" s="8"/>
      <c r="M25" s="57" t="str">
        <f t="shared" si="20"/>
        <v>Employee 6</v>
      </c>
      <c r="N25" s="89">
        <f t="shared" si="21"/>
        <v>0</v>
      </c>
      <c r="O25" s="89">
        <f t="shared" si="22"/>
        <v>0</v>
      </c>
      <c r="P25" s="90">
        <f t="shared" si="23"/>
        <v>0</v>
      </c>
      <c r="U25" s="9"/>
    </row>
    <row r="26">
      <c r="A26" s="21"/>
      <c r="B26" s="26">
        <f t="shared" si="14"/>
        <v>45567</v>
      </c>
      <c r="C26" s="28"/>
      <c r="D26" s="73"/>
      <c r="E26" s="73"/>
      <c r="F26" s="28" t="str">
        <f t="shared" ref="F26:F31" si="25">IFS(D26 &gt; 8, D26, D26 &lt; 1, D26, D26 &lt; 9, D26+12)</f>
        <v/>
      </c>
      <c r="G26" s="28" t="str">
        <f t="shared" ref="G26:G31" si="26">IFS(E26 &gt; 9, E26, E26 &lt; 1, E26, E26 &lt; 10, E26+12)</f>
        <v/>
      </c>
      <c r="H26" s="29" t="str">
        <f>IFERROR(__xludf.DUMMYFUNCTION("SPARKLINE({int(F26)-int($F$4),int(G26)-int(F26)},{""charttype"",""bar"";""color1"",""white"";""color2"",ifs(C26=$M$6,$R$6,C26=$M$7,$R$7,C26=$M$8,$R$8,C26=$M$9,$R$9,C26=$M$10,$R$10,C26=$M$11,$R$11, C26=$M$12,$R$12, C26=$M$13,$R$13, C26=$M$14,$R$14, C26="""&amp;""", ""white"");""max"",int($G$4)-int($F$4)})"),"")</f>
        <v/>
      </c>
      <c r="I26" s="30">
        <f t="shared" ref="I26:I31" si="27">(G26-F26)</f>
        <v>0</v>
      </c>
      <c r="J26" s="30" t="str">
        <f t="shared" ref="J26:J31" si="28">IF(I26 = 12, 1, AE89)</f>
        <v/>
      </c>
      <c r="K26" s="6" t="str">
        <f t="shared" ref="K26:K31" si="29">IF(I26 = 8, 1, AE89)</f>
        <v/>
      </c>
      <c r="L26" s="8"/>
      <c r="M26" s="59" t="str">
        <f t="shared" si="20"/>
        <v>Employee 7</v>
      </c>
      <c r="N26" s="91">
        <f t="shared" si="21"/>
        <v>0</v>
      </c>
      <c r="O26" s="91">
        <f t="shared" si="22"/>
        <v>0</v>
      </c>
      <c r="P26" s="92">
        <f t="shared" si="23"/>
        <v>0</v>
      </c>
      <c r="U26" s="9"/>
    </row>
    <row r="27">
      <c r="A27" s="6"/>
      <c r="B27" s="26">
        <f t="shared" si="14"/>
        <v>45567</v>
      </c>
      <c r="C27" s="27"/>
      <c r="D27" s="73"/>
      <c r="E27" s="74"/>
      <c r="F27" s="28" t="str">
        <f t="shared" si="25"/>
        <v/>
      </c>
      <c r="G27" s="28" t="str">
        <f t="shared" si="26"/>
        <v/>
      </c>
      <c r="H27" s="29" t="str">
        <f>IFERROR(__xludf.DUMMYFUNCTION("SPARKLINE({int(F27)-int($F$4),int(G27)-int(F27)},{""charttype"",""bar"";""color1"",""white"";""color2"",ifs(C27=$M$6,$R$6,C27=$M$7,$R$7,C27=$M$8,$R$8,C27=$M$9,$R$9,C27=$M$10,$R$10,C27=$M$11,$R$11, C27=$M$12,$R$12, C27=$M$13,$R$13, C27=$M$14,$R$14, C27="""&amp;""", ""white"");""max"",int($G$4)-int($F$4)})"),"")</f>
        <v/>
      </c>
      <c r="I27" s="30">
        <f t="shared" si="27"/>
        <v>0</v>
      </c>
      <c r="J27" s="30" t="str">
        <f t="shared" si="28"/>
        <v/>
      </c>
      <c r="K27" s="6" t="str">
        <f t="shared" si="29"/>
        <v/>
      </c>
      <c r="L27" s="8"/>
      <c r="M27" s="62" t="str">
        <f t="shared" si="20"/>
        <v>Employee 8</v>
      </c>
      <c r="N27" s="93">
        <f t="shared" si="21"/>
        <v>0</v>
      </c>
      <c r="O27" s="93">
        <f t="shared" si="22"/>
        <v>0</v>
      </c>
      <c r="P27" s="94">
        <f t="shared" si="23"/>
        <v>0</v>
      </c>
      <c r="U27" s="9"/>
    </row>
    <row r="28">
      <c r="A28" s="6"/>
      <c r="B28" s="26">
        <f t="shared" si="14"/>
        <v>45567</v>
      </c>
      <c r="C28" s="28"/>
      <c r="D28" s="74"/>
      <c r="E28" s="73"/>
      <c r="F28" s="28" t="str">
        <f t="shared" si="25"/>
        <v/>
      </c>
      <c r="G28" s="28" t="str">
        <f t="shared" si="26"/>
        <v/>
      </c>
      <c r="H28" s="29" t="str">
        <f>IFERROR(__xludf.DUMMYFUNCTION("SPARKLINE({int(F28)-int($F$4),int(G28)-int(F28)},{""charttype"",""bar"";""color1"",""white"";""color2"",ifs(C28=$M$6,$R$6,C28=$M$7,$R$7,C28=$M$8,$R$8,C28=$M$9,$R$9,C28=$M$10,$R$10,C28=$M$11,$R$11, C28=$M$12,$R$12, C28=$M$13,$R$13, C28=$M$14,$R$14, C28="""&amp;""", ""white"");""max"",int($G$4)-int($F$4)})"),"")</f>
        <v/>
      </c>
      <c r="I28" s="30">
        <f t="shared" si="27"/>
        <v>0</v>
      </c>
      <c r="J28" s="30" t="str">
        <f t="shared" si="28"/>
        <v/>
      </c>
      <c r="K28" s="6" t="str">
        <f t="shared" si="29"/>
        <v/>
      </c>
      <c r="L28" s="8"/>
      <c r="M28" s="95" t="str">
        <f t="shared" si="20"/>
        <v>Employee 9</v>
      </c>
      <c r="N28" s="96">
        <f t="shared" si="21"/>
        <v>0</v>
      </c>
      <c r="O28" s="96">
        <f t="shared" si="22"/>
        <v>0</v>
      </c>
      <c r="P28" s="97">
        <f t="shared" si="23"/>
        <v>0</v>
      </c>
      <c r="U28" s="9"/>
    </row>
    <row r="29">
      <c r="A29" s="6"/>
      <c r="B29" s="26">
        <f t="shared" si="14"/>
        <v>45567</v>
      </c>
      <c r="C29" s="27"/>
      <c r="D29" s="73"/>
      <c r="E29" s="73"/>
      <c r="F29" s="28" t="str">
        <f t="shared" si="25"/>
        <v/>
      </c>
      <c r="G29" s="28" t="str">
        <f t="shared" si="26"/>
        <v/>
      </c>
      <c r="H29" s="29" t="str">
        <f>IFERROR(__xludf.DUMMYFUNCTION("SPARKLINE({int(F29)-int($F$4),int(G29)-int(F29)},{""charttype"",""bar"";""color1"",""white"";""color2"",ifs(C29=$M$6,$R$6,C29=$M$7,$R$7,C29=$M$8,$R$8,C29=$M$9,$R$9,C29=$M$10,$R$10,C29=$M$11,$R$11, C29=$M$12,$R$12, C29=$M$13,$R$13, C29=$M$14,$R$14, C29="""&amp;""", ""white"");""max"",int($G$4)-int($F$4)})"),"")</f>
        <v/>
      </c>
      <c r="I29" s="30">
        <f t="shared" si="27"/>
        <v>0</v>
      </c>
      <c r="J29" s="30" t="str">
        <f t="shared" si="28"/>
        <v/>
      </c>
      <c r="K29" s="6" t="str">
        <f t="shared" si="29"/>
        <v/>
      </c>
      <c r="L29" s="8"/>
      <c r="M29" s="98" t="s">
        <v>49</v>
      </c>
      <c r="N29" s="99">
        <f>SUM(N20:N28)</f>
        <v>0</v>
      </c>
      <c r="O29" s="99">
        <f>(SUM(O20:O28))</f>
        <v>0</v>
      </c>
      <c r="P29" s="100">
        <f>sum(P20:P28)</f>
        <v>0</v>
      </c>
      <c r="U29" s="9"/>
    </row>
    <row r="30">
      <c r="A30" s="6"/>
      <c r="B30" s="26">
        <f t="shared" si="14"/>
        <v>45567</v>
      </c>
      <c r="C30" s="27"/>
      <c r="D30" s="27"/>
      <c r="E30" s="27"/>
      <c r="F30" s="28" t="str">
        <f t="shared" si="25"/>
        <v/>
      </c>
      <c r="G30" s="28" t="str">
        <f t="shared" si="26"/>
        <v/>
      </c>
      <c r="H30" s="29" t="str">
        <f>IFERROR(__xludf.DUMMYFUNCTION("SPARKLINE({int(F30)-int($F$4),int(G30)-int(F30)},{""charttype"",""bar"";""color1"",""white"";""color2"",ifs(C30=$M$6,$R$6,C30=$M$7,$R$7,C30=$M$8,$R$8,C30=$M$9,$R$9,C30=$M$10,$R$10,C30=$M$11,$R$11, C30=$M$12,$R$12, C30=$M$13,$R$13, C30=$M$14,$R$14, C30="""&amp;""", ""white"");""max"",int($G$4)-int($F$4)})"),"")</f>
        <v/>
      </c>
      <c r="I30" s="30">
        <f t="shared" si="27"/>
        <v>0</v>
      </c>
      <c r="J30" s="30" t="str">
        <f t="shared" si="28"/>
        <v/>
      </c>
      <c r="K30" s="6" t="str">
        <f t="shared" si="29"/>
        <v/>
      </c>
      <c r="L30" s="8"/>
      <c r="M30" s="69"/>
      <c r="N30" s="8"/>
      <c r="O30" s="8"/>
      <c r="P30" s="8"/>
      <c r="U30" s="9"/>
    </row>
    <row r="31">
      <c r="A31" s="6"/>
      <c r="B31" s="47">
        <f t="shared" si="14"/>
        <v>45567</v>
      </c>
      <c r="C31" s="48"/>
      <c r="D31" s="48"/>
      <c r="E31" s="48"/>
      <c r="F31" s="28" t="str">
        <f t="shared" si="25"/>
        <v/>
      </c>
      <c r="G31" s="28" t="str">
        <f t="shared" si="26"/>
        <v/>
      </c>
      <c r="H31" s="29" t="str">
        <f>IFERROR(__xludf.DUMMYFUNCTION("SPARKLINE({int(F31)-int($F$4),int(G31)-int(F31)},{""charttype"",""bar"";""color1"",""white"";""color2"",ifs(C31=$M$6,$R$6,C31=$M$7,$R$7,C31=$M$8,$R$8,C31=$M$9,$R$9,C31=$M$10,$R$10,C31=$M$11,$R$11, C31=$M$12,$R$12, C31=$M$13,$R$13, C31=$M$14,$R$14, C31="""&amp;""", ""white"");""max"",int($G$4)-int($F$4)})"),"")</f>
        <v/>
      </c>
      <c r="I31" s="30">
        <f t="shared" si="27"/>
        <v>0</v>
      </c>
      <c r="J31" s="30" t="str">
        <f t="shared" si="28"/>
        <v/>
      </c>
      <c r="K31" s="6" t="str">
        <f t="shared" si="29"/>
        <v/>
      </c>
      <c r="L31" s="8"/>
      <c r="M31" s="8"/>
      <c r="N31" s="8"/>
      <c r="O31" s="8"/>
      <c r="P31" s="8"/>
      <c r="U31" s="9"/>
    </row>
    <row r="32">
      <c r="A32" s="6"/>
      <c r="B32" s="17">
        <f t="shared" si="14"/>
        <v>45568</v>
      </c>
      <c r="C32" s="51"/>
      <c r="D32" s="51"/>
      <c r="E32" s="52"/>
      <c r="F32" s="53"/>
      <c r="G32" s="54"/>
      <c r="H32" s="55" t="s">
        <v>31</v>
      </c>
      <c r="I32" s="56">
        <f t="shared" ref="I32:J32" si="30">SUM(I26:I31)</f>
        <v>0</v>
      </c>
      <c r="J32" s="56">
        <f t="shared" si="30"/>
        <v>0</v>
      </c>
      <c r="K32" s="6"/>
      <c r="L32" s="8"/>
      <c r="M32" s="8"/>
      <c r="N32" s="8"/>
      <c r="O32" s="8"/>
      <c r="P32" s="8"/>
      <c r="U32" s="9"/>
    </row>
    <row r="33">
      <c r="A33" s="21"/>
      <c r="B33" s="26">
        <f t="shared" si="14"/>
        <v>45568</v>
      </c>
      <c r="C33" s="27"/>
      <c r="D33" s="73"/>
      <c r="E33" s="73"/>
      <c r="F33" s="28" t="str">
        <f t="shared" ref="F33:F38" si="31">IFS(D33 &gt; 8, D33, D33 &lt; 1, D33, D33 &lt; 9, D33+12)</f>
        <v/>
      </c>
      <c r="G33" s="28" t="str">
        <f t="shared" ref="G33:G38" si="32">IFS(E33 &gt; 9, E33, E33 &lt; 1, E33, E33 &lt; 10, E33+12)</f>
        <v/>
      </c>
      <c r="H33" s="29" t="str">
        <f>IFERROR(__xludf.DUMMYFUNCTION("SPARKLINE({int(F33)-int($F$4),int(G33)-int(F33)},{""charttype"",""bar"";""color1"",""white"";""color2"",ifs(C33=$M$6,$R$6,C33=$M$7,$R$7,C33=$M$8,$R$8,C33=$M$9,$R$9,C33=$M$10,$R$10,C33=$M$11,$R$11, C33=$M$12,$R$12, C33=$M$13,$R$13, C33=$M$14,$R$14, C33="""&amp;""", ""white"");""max"",int($G$4)-int($F$4)})"),"")</f>
        <v/>
      </c>
      <c r="I33" s="30">
        <f t="shared" ref="I33:I38" si="33">(G33-F33)</f>
        <v>0</v>
      </c>
      <c r="J33" s="30" t="str">
        <f t="shared" ref="J33:J38" si="34">IF(I33 = 12, 1, AE95)</f>
        <v/>
      </c>
      <c r="K33" s="6"/>
      <c r="L33" s="8"/>
      <c r="M33" s="101" t="s">
        <v>50</v>
      </c>
      <c r="N33" s="71"/>
      <c r="O33" s="71"/>
      <c r="P33" s="71"/>
      <c r="Q33" s="72"/>
      <c r="U33" s="9"/>
    </row>
    <row r="34">
      <c r="A34" s="6"/>
      <c r="B34" s="26">
        <f t="shared" si="14"/>
        <v>45568</v>
      </c>
      <c r="C34" s="28"/>
      <c r="D34" s="73"/>
      <c r="E34" s="73"/>
      <c r="F34" s="28" t="str">
        <f t="shared" si="31"/>
        <v/>
      </c>
      <c r="G34" s="28" t="str">
        <f t="shared" si="32"/>
        <v/>
      </c>
      <c r="H34" s="29" t="str">
        <f>IFERROR(__xludf.DUMMYFUNCTION("SPARKLINE({int(F34)-int($F$4),int(G34)-int(F34)},{""charttype"",""bar"";""color1"",""white"";""color2"",ifs(C34=$M$6,$R$6,C34=$M$7,$R$7,C34=$M$8,$R$8,C34=$M$9,$R$9,C34=$M$10,$R$10,C34=$M$11,$R$11, C34=$M$12,$R$12, C34=$M$13,$R$13, C34=$M$14,$R$14, C34="""&amp;""", ""white"");""max"",int($G$4)-int($F$4)})"),"")</f>
        <v/>
      </c>
      <c r="I34" s="30">
        <f t="shared" si="33"/>
        <v>0</v>
      </c>
      <c r="J34" s="30" t="str">
        <f t="shared" si="34"/>
        <v/>
      </c>
      <c r="K34" s="6"/>
      <c r="L34" s="8"/>
      <c r="M34" s="102" t="s">
        <v>45</v>
      </c>
      <c r="N34" s="103" t="s">
        <v>46</v>
      </c>
      <c r="O34" s="103" t="s">
        <v>47</v>
      </c>
      <c r="P34" s="104" t="s">
        <v>48</v>
      </c>
      <c r="Q34" s="105" t="s">
        <v>51</v>
      </c>
      <c r="U34" s="9"/>
    </row>
    <row r="35">
      <c r="A35" s="6"/>
      <c r="B35" s="26">
        <f t="shared" si="14"/>
        <v>45568</v>
      </c>
      <c r="C35" s="27"/>
      <c r="D35" s="73"/>
      <c r="E35" s="73"/>
      <c r="F35" s="28" t="str">
        <f t="shared" si="31"/>
        <v/>
      </c>
      <c r="G35" s="28" t="str">
        <f t="shared" si="32"/>
        <v/>
      </c>
      <c r="H35" s="29" t="str">
        <f>IFERROR(__xludf.DUMMYFUNCTION("SPARKLINE({int(F35)-int($F$4),int(G35)-int(F35)},{""charttype"",""bar"";""color1"",""white"";""color2"",ifs(C35=$M$6,$R$6,C35=$M$7,$R$7,C35=$M$8,$R$8,C35=$M$9,$R$9,C35=$M$10,$R$10,C35=$M$11,$R$11, C35=$M$12,$R$12, C35=$M$13,$R$13, C35=$M$14,$R$14, C35="""&amp;""", ""white"");""max"",int($G$4)-int($F$4)})"),"")</f>
        <v/>
      </c>
      <c r="I35" s="30">
        <f t="shared" si="33"/>
        <v>0</v>
      </c>
      <c r="J35" s="30" t="str">
        <f t="shared" si="34"/>
        <v/>
      </c>
      <c r="K35" s="6"/>
      <c r="L35" s="8"/>
      <c r="M35" s="106" t="str">
        <f t="shared" ref="M35:M43" si="35">M6</f>
        <v>Employee 1</v>
      </c>
      <c r="N35" s="79">
        <f>week1!N20+week2!N20+week3!N20+week4!N20+week5!N20+week6!N20</f>
        <v>0</v>
      </c>
      <c r="O35" s="79">
        <f>week1!O20+week2!O20+week3!O20+week4!O20+week5!O20+week6!O20</f>
        <v>0</v>
      </c>
      <c r="P35" s="79">
        <f>week1!P20+week2!P20+week3!P20+week4!P20+week5!P20+week6!P20</f>
        <v>0</v>
      </c>
      <c r="Q35" s="107">
        <f t="shared" ref="Q35:Q44" si="36">N35+O35+(0.5*P35)</f>
        <v>0</v>
      </c>
      <c r="U35" s="9"/>
    </row>
    <row r="36">
      <c r="A36" s="6"/>
      <c r="B36" s="26">
        <f t="shared" si="14"/>
        <v>45568</v>
      </c>
      <c r="C36" s="27"/>
      <c r="D36" s="73"/>
      <c r="E36" s="73"/>
      <c r="F36" s="28" t="str">
        <f t="shared" si="31"/>
        <v/>
      </c>
      <c r="G36" s="28" t="str">
        <f t="shared" si="32"/>
        <v/>
      </c>
      <c r="H36" s="29" t="str">
        <f>IFERROR(__xludf.DUMMYFUNCTION("SPARKLINE({int(F36)-int($F$4),int(G36)-int(F36)},{""charttype"",""bar"";""color1"",""white"";""color2"",ifs(C36=$M$6,$R$6,C36=$M$7,$R$7,C36=$M$8,$R$8,C36=$M$9,$R$9,C36=$M$10,$R$10,C36=$M$11,$R$11, C36=$M$12,$R$12, C36=$M$13,$R$13, C36=$M$14,$R$14, C36="""&amp;""", ""white"");""max"",int($G$4)-int($F$4)})"),"")</f>
        <v/>
      </c>
      <c r="I36" s="30">
        <f t="shared" si="33"/>
        <v>0</v>
      </c>
      <c r="J36" s="30" t="str">
        <f t="shared" si="34"/>
        <v/>
      </c>
      <c r="K36" s="6"/>
      <c r="L36" s="8"/>
      <c r="M36" s="108" t="str">
        <f t="shared" si="35"/>
        <v>Employee 2</v>
      </c>
      <c r="N36" s="81">
        <f>week1!N21+week2!N21+week3!N21+week4!N21+week5!N21+week6!N21</f>
        <v>0</v>
      </c>
      <c r="O36" s="81">
        <f>week1!O21+week2!O21+week3!O21+week4!O21+week5!O21+week6!O21</f>
        <v>0</v>
      </c>
      <c r="P36" s="81">
        <f>week1!P21+week2!P21+week3!P21+week4!P21+week5!P21+week6!P21</f>
        <v>0</v>
      </c>
      <c r="Q36" s="109">
        <f t="shared" si="36"/>
        <v>0</v>
      </c>
      <c r="U36" s="9"/>
    </row>
    <row r="37">
      <c r="A37" s="6"/>
      <c r="B37" s="26">
        <f t="shared" si="14"/>
        <v>45568</v>
      </c>
      <c r="C37" s="28"/>
      <c r="D37" s="28"/>
      <c r="E37" s="28"/>
      <c r="F37" s="28" t="str">
        <f t="shared" si="31"/>
        <v/>
      </c>
      <c r="G37" s="28" t="str">
        <f t="shared" si="32"/>
        <v/>
      </c>
      <c r="H37" s="29" t="str">
        <f>IFERROR(__xludf.DUMMYFUNCTION("SPARKLINE({int(F37)-int($F$4),int(G37)-int(F37)},{""charttype"",""bar"";""color1"",""white"";""color2"",ifs(C37=$M$6,$R$6,C37=$M$7,$R$7,C37=$M$8,$R$8,C37=$M$9,$R$9,C37=$M$10,$R$10,C37=$M$11,$R$11, C37=$M$12,$R$12, C37=$M$13,$R$13, C37=$M$14,$R$14, C37="""&amp;""", ""white"");""max"",int($G$4)-int($F$4)})"),"")</f>
        <v/>
      </c>
      <c r="I37" s="30">
        <f t="shared" si="33"/>
        <v>0</v>
      </c>
      <c r="J37" s="30" t="str">
        <f t="shared" si="34"/>
        <v/>
      </c>
      <c r="K37" s="6"/>
      <c r="L37" s="8"/>
      <c r="M37" s="110" t="str">
        <f t="shared" si="35"/>
        <v>Employee 3</v>
      </c>
      <c r="N37" s="83">
        <f>week1!N22+week2!N22+week3!N22+week4!N22+week5!N22+week6!N22</f>
        <v>0</v>
      </c>
      <c r="O37" s="83">
        <f>week1!O22+week2!O22+week3!O22+week4!O22+week5!O22+week6!O22</f>
        <v>0</v>
      </c>
      <c r="P37" s="83">
        <f>week1!P22+week2!P22+week3!P22+week4!P22+week5!P22+week6!P22</f>
        <v>0</v>
      </c>
      <c r="Q37" s="111">
        <f t="shared" si="36"/>
        <v>0</v>
      </c>
      <c r="U37" s="9"/>
    </row>
    <row r="38">
      <c r="A38" s="6"/>
      <c r="B38" s="47">
        <f t="shared" si="14"/>
        <v>45568</v>
      </c>
      <c r="C38" s="48"/>
      <c r="D38" s="48"/>
      <c r="E38" s="48"/>
      <c r="F38" s="28" t="str">
        <f t="shared" si="31"/>
        <v/>
      </c>
      <c r="G38" s="28" t="str">
        <f t="shared" si="32"/>
        <v/>
      </c>
      <c r="H38" s="29" t="str">
        <f>IFERROR(__xludf.DUMMYFUNCTION("SPARKLINE({int(F38)-int($F$4),int(G38)-int(F38)},{""charttype"",""bar"";""color1"",""white"";""color2"",ifs(C38=$M$6,$R$6,C38=$M$7,$R$7,C38=$M$8,$R$8,C38=$M$9,$R$9,C38=$M$10,$R$10,C38=$M$11,$R$11, C38=$M$12,$R$12, C38=$M$13,$R$13, C38=$M$14,$R$14, C38="""&amp;""", ""white"");""max"",int($G$4)-int($F$4)})"),"")</f>
        <v/>
      </c>
      <c r="I38" s="30">
        <f t="shared" si="33"/>
        <v>0</v>
      </c>
      <c r="J38" s="30" t="str">
        <f t="shared" si="34"/>
        <v/>
      </c>
      <c r="K38" s="6"/>
      <c r="L38" s="8"/>
      <c r="M38" s="112" t="str">
        <f t="shared" si="35"/>
        <v>Employee 4</v>
      </c>
      <c r="N38" s="85">
        <f>week1!N23+week2!N23+week3!N23+week4!N23+week5!N23+week6!N23</f>
        <v>0</v>
      </c>
      <c r="O38" s="85">
        <f>week1!O23+week2!O23+week3!O23+week4!O23+week5!O23+week6!O23</f>
        <v>0</v>
      </c>
      <c r="P38" s="85">
        <f>week1!P23+week2!P23+week3!P23+week4!P23+week5!P23+week6!P23</f>
        <v>0</v>
      </c>
      <c r="Q38" s="113">
        <f t="shared" si="36"/>
        <v>0</v>
      </c>
      <c r="U38" s="9"/>
    </row>
    <row r="39">
      <c r="A39" s="6"/>
      <c r="B39" s="17">
        <f t="shared" si="14"/>
        <v>45569</v>
      </c>
      <c r="C39" s="51"/>
      <c r="D39" s="51"/>
      <c r="E39" s="52"/>
      <c r="F39" s="53"/>
      <c r="G39" s="54"/>
      <c r="H39" s="55" t="s">
        <v>31</v>
      </c>
      <c r="I39" s="56">
        <f t="shared" ref="I39:J39" si="37">SUM(I33:I38)</f>
        <v>0</v>
      </c>
      <c r="J39" s="56">
        <f t="shared" si="37"/>
        <v>0</v>
      </c>
      <c r="K39" s="6"/>
      <c r="L39" s="8"/>
      <c r="M39" s="114" t="str">
        <f t="shared" si="35"/>
        <v>Employee 5</v>
      </c>
      <c r="N39" s="87">
        <f>week1!N24+week2!N24+week3!N24+week4!N24+week5!N24+week6!N24</f>
        <v>0</v>
      </c>
      <c r="O39" s="87">
        <f>week1!O24+week2!O24+week3!O24+week4!O24+week5!O24+week6!O24</f>
        <v>0</v>
      </c>
      <c r="P39" s="87">
        <f>week1!P24+week2!P24+week3!P24+week4!P24+week5!P24+week6!P24</f>
        <v>0</v>
      </c>
      <c r="Q39" s="115">
        <f t="shared" si="36"/>
        <v>0</v>
      </c>
      <c r="U39" s="9"/>
    </row>
    <row r="40">
      <c r="A40" s="21"/>
      <c r="B40" s="26">
        <f t="shared" si="14"/>
        <v>45569</v>
      </c>
      <c r="C40" s="28"/>
      <c r="D40" s="73"/>
      <c r="E40" s="74"/>
      <c r="F40" s="28" t="str">
        <f t="shared" ref="F40:F45" si="38">IFS(D40 &gt; 8, D40, D40 &lt; 1, D40, D40 &lt; 9, D40+12)</f>
        <v/>
      </c>
      <c r="G40" s="28" t="str">
        <f t="shared" ref="G40:G45" si="39">IFS(E40 &gt; 9, E40, E40 &lt; 1, E40, E40 &lt; 10, E40+12)</f>
        <v/>
      </c>
      <c r="H40" s="29" t="str">
        <f>IFERROR(__xludf.DUMMYFUNCTION("SPARKLINE({int(F40)-int($F$4),int(G40)-int(F40)},{""charttype"",""bar"";""color1"",""white"";""color2"",ifs(C40=$M$6,$R$6,C40=$M$7,$R$7,C40=$M$8,$R$8,C40=$M$9,$R$9,C40=$M$10,$R$10,C40=$M$11,$R$11, C40=$M$12,$R$12, C40=$M$13,$R$13, C40=$M$14,$R$14, C40="""&amp;""", ""white"");""max"",int($G$4)-int($F$4)})"),"")</f>
        <v/>
      </c>
      <c r="I40" s="30">
        <f t="shared" ref="I40:I45" si="40">(G40-F40)</f>
        <v>0</v>
      </c>
      <c r="J40" s="30" t="str">
        <f t="shared" ref="J40:J45" si="41">IF(I40 = 12, 1, AE101)</f>
        <v/>
      </c>
      <c r="K40" s="6" t="str">
        <f t="shared" ref="K40:K45" si="42">IF(I40 = 12, 1, AE101)</f>
        <v/>
      </c>
      <c r="L40" s="8"/>
      <c r="M40" s="116" t="str">
        <f t="shared" si="35"/>
        <v>Employee 6</v>
      </c>
      <c r="N40" s="89">
        <f>week1!N25+week2!N25+week3!N25+week4!N25+week5!N25+week6!N25</f>
        <v>0</v>
      </c>
      <c r="O40" s="89">
        <f>week1!O25+week2!O25+week3!O25+week4!O25+week5!O25+week6!O25</f>
        <v>0</v>
      </c>
      <c r="P40" s="89">
        <f>week1!P25+week2!P25+week3!P25+week4!P25+week5!P25+week6!P25</f>
        <v>0</v>
      </c>
      <c r="Q40" s="117">
        <f t="shared" si="36"/>
        <v>0</v>
      </c>
      <c r="U40" s="9"/>
    </row>
    <row r="41">
      <c r="A41" s="6"/>
      <c r="B41" s="26">
        <f t="shared" si="14"/>
        <v>45569</v>
      </c>
      <c r="C41" s="27"/>
      <c r="D41" s="74"/>
      <c r="E41" s="74"/>
      <c r="F41" s="28" t="str">
        <f t="shared" si="38"/>
        <v/>
      </c>
      <c r="G41" s="28" t="str">
        <f t="shared" si="39"/>
        <v/>
      </c>
      <c r="H41" s="29" t="str">
        <f>IFERROR(__xludf.DUMMYFUNCTION("SPARKLINE({int(F41)-int($F$4),int(G41)-int(F41)},{""charttype"",""bar"";""color1"",""white"";""color2"",ifs(C41=$M$6,$R$6,C41=$M$7,$R$7,C41=$M$8,$R$8,C41=$M$9,$R$9,C41=$M$10,$R$10,C41=$M$11,$R$11, C41=$M$12,$R$12, C41=$M$13,$R$13, C41=$M$14,$R$14, C41="""&amp;""", ""white"");""max"",int($G$4)-int($F$4)})"),"")</f>
        <v/>
      </c>
      <c r="I41" s="30">
        <f t="shared" si="40"/>
        <v>0</v>
      </c>
      <c r="J41" s="30" t="str">
        <f t="shared" si="41"/>
        <v/>
      </c>
      <c r="K41" s="6" t="str">
        <f t="shared" si="42"/>
        <v/>
      </c>
      <c r="L41" s="8"/>
      <c r="M41" s="118" t="str">
        <f t="shared" si="35"/>
        <v>Employee 7</v>
      </c>
      <c r="N41" s="91">
        <f>week1!N26+week2!N26+week3!N26+week4!N26+week5!N26+week6!N26</f>
        <v>0</v>
      </c>
      <c r="O41" s="91">
        <f>week1!O26+week2!O26+week3!O26+week4!O26+week5!O26+week6!O26</f>
        <v>0</v>
      </c>
      <c r="P41" s="91">
        <f>week1!P26+week2!P26+week3!P26+week4!P26+week5!P26+week6!P26</f>
        <v>0</v>
      </c>
      <c r="Q41" s="119">
        <f t="shared" si="36"/>
        <v>0</v>
      </c>
      <c r="U41" s="9"/>
    </row>
    <row r="42">
      <c r="A42" s="6"/>
      <c r="B42" s="26">
        <f t="shared" si="14"/>
        <v>45569</v>
      </c>
      <c r="C42" s="27"/>
      <c r="D42" s="74"/>
      <c r="E42" s="74"/>
      <c r="F42" s="28" t="str">
        <f t="shared" si="38"/>
        <v/>
      </c>
      <c r="G42" s="28" t="str">
        <f t="shared" si="39"/>
        <v/>
      </c>
      <c r="H42" s="29" t="str">
        <f>IFERROR(__xludf.DUMMYFUNCTION("SPARKLINE({int(F42)-int($F$4),int(G42)-int(F42)},{""charttype"",""bar"";""color1"",""white"";""color2"",ifs(C42=$M$6,$R$6,C42=$M$7,$R$7,C42=$M$8,$R$8,C42=$M$9,$R$9,C42=$M$10,$R$10,C42=$M$11,$R$11, C42=$M$12,$R$12, C42=$M$13,$R$13, C42=$M$14,$R$14, C42="""&amp;""", ""white"");""max"",int($G$4)-int($F$4)})"),"")</f>
        <v/>
      </c>
      <c r="I42" s="30">
        <f t="shared" si="40"/>
        <v>0</v>
      </c>
      <c r="J42" s="30" t="str">
        <f t="shared" si="41"/>
        <v/>
      </c>
      <c r="K42" s="6" t="str">
        <f t="shared" si="42"/>
        <v/>
      </c>
      <c r="L42" s="8"/>
      <c r="M42" s="120" t="str">
        <f t="shared" si="35"/>
        <v>Employee 8</v>
      </c>
      <c r="N42" s="93">
        <f>week1!N27+week2!N27+week3!N27+week4!N27+week5!N27+week6!N27</f>
        <v>0</v>
      </c>
      <c r="O42" s="93">
        <f>week1!O27+week2!O27+week3!O27+week4!O27+week5!O27+week6!O27</f>
        <v>0</v>
      </c>
      <c r="P42" s="93">
        <f>week1!P27+week2!P27+week3!P27+week4!P27+week5!P27+week6!P27</f>
        <v>0</v>
      </c>
      <c r="Q42" s="121">
        <f t="shared" si="36"/>
        <v>0</v>
      </c>
      <c r="U42" s="9"/>
    </row>
    <row r="43">
      <c r="A43" s="6"/>
      <c r="B43" s="26">
        <f t="shared" si="14"/>
        <v>45569</v>
      </c>
      <c r="C43" s="27"/>
      <c r="D43" s="27"/>
      <c r="E43" s="27"/>
      <c r="F43" s="28" t="str">
        <f t="shared" si="38"/>
        <v/>
      </c>
      <c r="G43" s="28" t="str">
        <f t="shared" si="39"/>
        <v/>
      </c>
      <c r="H43" s="29" t="str">
        <f>IFERROR(__xludf.DUMMYFUNCTION("SPARKLINE({int(F43)-int($F$4),int(G43)-int(F43)},{""charttype"",""bar"";""color1"",""white"";""color2"",ifs(C43=$M$6,$R$6,C43=$M$7,$R$7,C43=$M$8,$R$8,C43=$M$9,$R$9,C43=$M$10,$R$10,C43=$M$11,$R$11, C43=$M$12,$R$12, C43=$M$13,$R$13, C43=$M$14,$R$14, C43="""&amp;""", ""white"");""max"",int($G$4)-int($F$4)})"),"")</f>
        <v/>
      </c>
      <c r="I43" s="30">
        <f t="shared" si="40"/>
        <v>0</v>
      </c>
      <c r="J43" s="30" t="str">
        <f t="shared" si="41"/>
        <v/>
      </c>
      <c r="K43" s="6" t="str">
        <f t="shared" si="42"/>
        <v/>
      </c>
      <c r="L43" s="8"/>
      <c r="M43" s="122" t="str">
        <f t="shared" si="35"/>
        <v>Employee 9</v>
      </c>
      <c r="N43" s="96">
        <f>week1!N28+week2!N28+week3!N28+week4!N28+week5!N28+week6!N28</f>
        <v>0</v>
      </c>
      <c r="O43" s="96">
        <f>week1!O28+week2!O28+week3!O28+week4!O28+week5!O28+week6!O28</f>
        <v>0</v>
      </c>
      <c r="P43" s="96">
        <f>week1!P28+week2!P28+week3!P28+week4!P28+week5!P28+week6!P28</f>
        <v>0</v>
      </c>
      <c r="Q43" s="123">
        <f t="shared" si="36"/>
        <v>0</v>
      </c>
      <c r="U43" s="9"/>
    </row>
    <row r="44">
      <c r="A44" s="6"/>
      <c r="B44" s="26">
        <f t="shared" si="14"/>
        <v>45569</v>
      </c>
      <c r="C44" s="27"/>
      <c r="D44" s="27"/>
      <c r="E44" s="27"/>
      <c r="F44" s="28" t="str">
        <f t="shared" si="38"/>
        <v/>
      </c>
      <c r="G44" s="28" t="str">
        <f t="shared" si="39"/>
        <v/>
      </c>
      <c r="H44" s="29" t="str">
        <f>IFERROR(__xludf.DUMMYFUNCTION("SPARKLINE({int(F44)-int($F$4),int(G44)-int(F44)},{""charttype"",""bar"";""color1"",""white"";""color2"",ifs(C44=$M$6,$R$6,C44=$M$7,$R$7,C44=$M$8,$R$8,C44=$M$9,$R$9,C44=$M$10,$R$10,C44=$M$11,$R$11, C44=$M$12,$R$12, C44=$M$13,$R$13, C44=$M$14,$R$14, C44="""&amp;""", ""white"");""max"",int($G$4)-int($F$4)})"),"")</f>
        <v/>
      </c>
      <c r="I44" s="30">
        <f t="shared" si="40"/>
        <v>0</v>
      </c>
      <c r="J44" s="30" t="str">
        <f t="shared" si="41"/>
        <v/>
      </c>
      <c r="K44" s="6" t="str">
        <f t="shared" si="42"/>
        <v/>
      </c>
      <c r="L44" s="8"/>
      <c r="M44" s="98" t="s">
        <v>49</v>
      </c>
      <c r="N44" s="99">
        <f>SUM(N35:N43)</f>
        <v>0</v>
      </c>
      <c r="O44" s="99">
        <f t="shared" ref="O44:P44" si="43">(SUM(O35:O43))</f>
        <v>0</v>
      </c>
      <c r="P44" s="99">
        <f t="shared" si="43"/>
        <v>0</v>
      </c>
      <c r="Q44" s="100">
        <f t="shared" si="36"/>
        <v>0</v>
      </c>
      <c r="U44" s="9"/>
    </row>
    <row r="45">
      <c r="A45" s="6"/>
      <c r="B45" s="47">
        <f t="shared" si="14"/>
        <v>45569</v>
      </c>
      <c r="C45" s="48"/>
      <c r="D45" s="48"/>
      <c r="E45" s="48"/>
      <c r="F45" s="28" t="str">
        <f t="shared" si="38"/>
        <v/>
      </c>
      <c r="G45" s="28" t="str">
        <f t="shared" si="39"/>
        <v/>
      </c>
      <c r="H45" s="29" t="str">
        <f>IFERROR(__xludf.DUMMYFUNCTION("SPARKLINE({int(F45)-int($F$4),int(G45)-int(F45)},{""charttype"",""bar"";""color1"",""white"";""color2"",ifs(C45=$M$6,$R$6,C45=$M$7,$R$7,C45=$M$8,$R$8,C45=$M$9,$R$9,C45=$M$10,$R$10,C45=$M$11,$R$11, C45=$M$12,$R$12, C45=$M$13,$R$13, C45=$M$14,$R$14, C45="""&amp;""", ""white"");""max"",int($G$4)-int($F$4)})"),"")</f>
        <v/>
      </c>
      <c r="I45" s="30">
        <f t="shared" si="40"/>
        <v>0</v>
      </c>
      <c r="J45" s="30" t="str">
        <f t="shared" si="41"/>
        <v/>
      </c>
      <c r="K45" s="6" t="str">
        <f t="shared" si="42"/>
        <v/>
      </c>
      <c r="L45" s="8"/>
      <c r="M45" s="69"/>
      <c r="N45" s="8"/>
      <c r="O45" s="8"/>
      <c r="P45" s="8"/>
      <c r="U45" s="9"/>
    </row>
    <row r="46">
      <c r="A46" s="6"/>
      <c r="B46" s="17">
        <f t="shared" si="14"/>
        <v>45570</v>
      </c>
      <c r="C46" s="51"/>
      <c r="D46" s="51"/>
      <c r="E46" s="52"/>
      <c r="F46" s="53"/>
      <c r="G46" s="54"/>
      <c r="H46" s="55" t="s">
        <v>31</v>
      </c>
      <c r="I46" s="56">
        <f t="shared" ref="I46:J46" si="44">SUM(I40:I45)</f>
        <v>0</v>
      </c>
      <c r="J46" s="56">
        <f t="shared" si="44"/>
        <v>0</v>
      </c>
      <c r="K46" s="6"/>
      <c r="L46" s="8"/>
      <c r="M46" s="69"/>
      <c r="N46" s="8"/>
      <c r="O46" s="8"/>
      <c r="P46" s="8"/>
      <c r="R46" s="124" t="s">
        <v>52</v>
      </c>
      <c r="S46" s="125" t="s">
        <v>53</v>
      </c>
      <c r="U46" s="9"/>
    </row>
    <row r="47">
      <c r="A47" s="21"/>
      <c r="B47" s="26">
        <f t="shared" si="14"/>
        <v>45570</v>
      </c>
      <c r="C47" s="28"/>
      <c r="D47" s="74"/>
      <c r="E47" s="73"/>
      <c r="F47" s="28" t="str">
        <f t="shared" ref="F47:F52" si="45">IFS(D47 &gt; 8, D47, D47 &lt; 1, D47, D47 &lt; 9, D47+12)</f>
        <v/>
      </c>
      <c r="G47" s="28" t="str">
        <f t="shared" ref="G47:G52" si="46">IFS(E47 &gt; 9, E47, E47 &lt; 1, E47, E47 &lt; 10, E47+12)</f>
        <v/>
      </c>
      <c r="H47" s="29" t="str">
        <f>IFERROR(__xludf.DUMMYFUNCTION("SPARKLINE({int(F47)-int($F$4),int(G47)-int(F47)},{""charttype"",""bar"";""color1"",""white"";""color2"",ifs(C47=$M$6,$R$6,C47=$M$7,$R$7,C47=$M$8,$R$8,C47=$M$9,$R$9,C47=$M$10,$R$10,C47=$M$11,$R$11, C47=$M$12,$R$12, C47=$M$13,$R$13, C47=$M$14,$R$14, C47="""&amp;""", ""white"");""max"",int($G$4)-int($F$4)})"),"")</f>
        <v/>
      </c>
      <c r="I47" s="30">
        <f t="shared" ref="I47:I52" si="47">(G47-F47)</f>
        <v>0</v>
      </c>
      <c r="J47" s="30" t="str">
        <f t="shared" ref="J47:J52" si="48">IF(I47 = 12, 1, AE107)</f>
        <v/>
      </c>
      <c r="K47" s="6" t="str">
        <f t="shared" ref="K47:K52" si="49">IF(I47 = 8, 1, AE107)</f>
        <v/>
      </c>
      <c r="L47" s="8"/>
      <c r="O47" s="69"/>
      <c r="P47" s="8"/>
      <c r="R47" s="126" t="s">
        <v>54</v>
      </c>
      <c r="S47" s="127">
        <v>45292.0</v>
      </c>
      <c r="U47" s="9"/>
    </row>
    <row r="48">
      <c r="A48" s="6"/>
      <c r="B48" s="26">
        <f t="shared" si="14"/>
        <v>45570</v>
      </c>
      <c r="C48" s="27"/>
      <c r="D48" s="73"/>
      <c r="E48" s="74"/>
      <c r="F48" s="28" t="str">
        <f t="shared" si="45"/>
        <v/>
      </c>
      <c r="G48" s="28" t="str">
        <f t="shared" si="46"/>
        <v/>
      </c>
      <c r="H48" s="29" t="str">
        <f>IFERROR(__xludf.DUMMYFUNCTION("SPARKLINE({int(F48)-int($F$4),int(G48)-int(F48)},{""charttype"",""bar"";""color1"",""white"";""color2"",ifs(C48=$M$6,$R$6,C48=$M$7,$R$7,C48=$M$8,$R$8,C48=$M$9,$R$9,C48=$M$10,$R$10,C48=$M$11,$R$11, C48=$M$12,$R$12, C48=$M$13,$R$13, C48=$M$14,$R$14, C48="""&amp;""", ""white"");""max"",int($G$4)-int($F$4)})"),"")</f>
        <v/>
      </c>
      <c r="I48" s="30">
        <f t="shared" si="47"/>
        <v>0</v>
      </c>
      <c r="J48" s="30" t="str">
        <f t="shared" si="48"/>
        <v/>
      </c>
      <c r="K48" s="6" t="str">
        <f t="shared" si="49"/>
        <v/>
      </c>
      <c r="L48" s="8"/>
      <c r="O48" s="8"/>
      <c r="P48" s="8"/>
      <c r="R48" s="128" t="s">
        <v>55</v>
      </c>
      <c r="S48" s="129">
        <v>45341.0</v>
      </c>
      <c r="U48" s="9"/>
    </row>
    <row r="49">
      <c r="A49" s="6"/>
      <c r="B49" s="26">
        <f t="shared" si="14"/>
        <v>45570</v>
      </c>
      <c r="C49" s="27"/>
      <c r="D49" s="74"/>
      <c r="E49" s="74"/>
      <c r="F49" s="28" t="str">
        <f t="shared" si="45"/>
        <v/>
      </c>
      <c r="G49" s="28" t="str">
        <f t="shared" si="46"/>
        <v/>
      </c>
      <c r="H49" s="29" t="str">
        <f>IFERROR(__xludf.DUMMYFUNCTION("SPARKLINE({int(F49)-int($F$4),int(G49)-int(F49)},{""charttype"",""bar"";""color1"",""white"";""color2"",ifs(C49=$M$6,$R$6,C49=$M$7,$R$7,C49=$M$8,$R$8,C49=$M$9,$R$9,C49=$M$10,$R$10,C49=$M$11,$R$11, C49=$M$12,$R$12, C49=$M$13,$R$13, C49=$M$14,$R$14, C49="""&amp;""", ""white"");""max"",int($G$4)-int($F$4)})"),"")</f>
        <v/>
      </c>
      <c r="I49" s="30">
        <f t="shared" si="47"/>
        <v>0</v>
      </c>
      <c r="J49" s="30" t="str">
        <f t="shared" si="48"/>
        <v/>
      </c>
      <c r="K49" s="6" t="str">
        <f t="shared" si="49"/>
        <v/>
      </c>
      <c r="L49" s="8"/>
      <c r="O49" s="8"/>
      <c r="P49" s="8"/>
      <c r="R49" s="126" t="s">
        <v>56</v>
      </c>
      <c r="S49" s="127">
        <v>45380.0</v>
      </c>
      <c r="U49" s="9"/>
    </row>
    <row r="50">
      <c r="A50" s="6"/>
      <c r="B50" s="26">
        <f t="shared" si="14"/>
        <v>45570</v>
      </c>
      <c r="C50" s="27"/>
      <c r="D50" s="74"/>
      <c r="E50" s="73"/>
      <c r="F50" s="28" t="str">
        <f t="shared" si="45"/>
        <v/>
      </c>
      <c r="G50" s="28" t="str">
        <f t="shared" si="46"/>
        <v/>
      </c>
      <c r="H50" s="29" t="str">
        <f>IFERROR(__xludf.DUMMYFUNCTION("SPARKLINE({int(F50)-int($F$4),int(G50)-int(F50)},{""charttype"",""bar"";""color1"",""white"";""color2"",ifs(C50=$M$6,$R$6,C50=$M$7,$R$7,C50=$M$8,$R$8,C50=$M$9,$R$9,C50=$M$10,$R$10,C50=$M$11,$R$11, C50=$M$12,$R$12, C50=$M$13,$R$13, C50=$M$14,$R$14, C50="""&amp;""", ""white"");""max"",int($G$4)-int($F$4)})"),"")</f>
        <v/>
      </c>
      <c r="I50" s="30">
        <f t="shared" si="47"/>
        <v>0</v>
      </c>
      <c r="J50" s="30" t="str">
        <f t="shared" si="48"/>
        <v/>
      </c>
      <c r="K50" s="6" t="str">
        <f t="shared" si="49"/>
        <v/>
      </c>
      <c r="L50" s="8"/>
      <c r="O50" s="8"/>
      <c r="P50" s="8"/>
      <c r="R50" s="128" t="s">
        <v>57</v>
      </c>
      <c r="S50" s="129">
        <v>45432.0</v>
      </c>
      <c r="U50" s="9"/>
    </row>
    <row r="51">
      <c r="A51" s="6"/>
      <c r="B51" s="26">
        <f t="shared" si="14"/>
        <v>45570</v>
      </c>
      <c r="C51" s="28"/>
      <c r="D51" s="74"/>
      <c r="E51" s="74"/>
      <c r="F51" s="28" t="str">
        <f t="shared" si="45"/>
        <v/>
      </c>
      <c r="G51" s="28" t="str">
        <f t="shared" si="46"/>
        <v/>
      </c>
      <c r="H51" s="29" t="str">
        <f>IFERROR(__xludf.DUMMYFUNCTION("SPARKLINE({int(F51)-int($F$4),int(G51)-int(F51)},{""charttype"",""bar"";""color1"",""white"";""color2"",ifs(C51=$M$6,$R$6,C51=$M$7,$R$7,C51=$M$8,$R$8,C51=$M$9,$R$9,C51=$M$10,$R$10,C51=$M$11,$R$11, C51=$M$12,$R$12, C51=$M$13,$R$13, C51=$M$14,$R$14, C51="""&amp;""", ""white"");""max"",int($G$4)-int($F$4)})"),"")</f>
        <v/>
      </c>
      <c r="I51" s="30">
        <f t="shared" si="47"/>
        <v>0</v>
      </c>
      <c r="J51" s="30" t="str">
        <f t="shared" si="48"/>
        <v/>
      </c>
      <c r="K51" s="6" t="str">
        <f t="shared" si="49"/>
        <v/>
      </c>
      <c r="L51" s="8"/>
      <c r="O51" s="8"/>
      <c r="P51" s="8"/>
      <c r="R51" s="126" t="s">
        <v>58</v>
      </c>
      <c r="S51" s="127">
        <v>45474.0</v>
      </c>
      <c r="U51" s="9"/>
    </row>
    <row r="52">
      <c r="A52" s="6"/>
      <c r="B52" s="26">
        <f t="shared" si="14"/>
        <v>45570</v>
      </c>
      <c r="C52" s="28"/>
      <c r="D52" s="28"/>
      <c r="E52" s="27"/>
      <c r="F52" s="28" t="str">
        <f t="shared" si="45"/>
        <v/>
      </c>
      <c r="G52" s="28" t="str">
        <f t="shared" si="46"/>
        <v/>
      </c>
      <c r="H52" s="29" t="str">
        <f>IFERROR(__xludf.DUMMYFUNCTION("SPARKLINE({int(F52)-int($F$4),int(G52)-int(F52)},{""charttype"",""bar"";""color1"",""white"";""color2"",ifs(C52=$M$6,$R$6,C52=$M$7,$R$7,C52=$M$8,$R$8,C52=$M$9,$R$9,C52=$M$10,$R$10,C52=$M$11,$R$11, C52=$M$12,$R$12, C52=$M$13,$R$13, C52=$M$14,$R$14, C52="""&amp;""", ""white"");""max"",int($G$4)-int($F$4)})"),"")</f>
        <v/>
      </c>
      <c r="I52" s="30">
        <f t="shared" si="47"/>
        <v>0</v>
      </c>
      <c r="J52" s="30" t="str">
        <f t="shared" si="48"/>
        <v/>
      </c>
      <c r="K52" s="6" t="str">
        <f t="shared" si="49"/>
        <v/>
      </c>
      <c r="L52" s="8"/>
      <c r="O52" s="8"/>
      <c r="P52" s="8"/>
      <c r="R52" s="128" t="s">
        <v>59</v>
      </c>
      <c r="S52" s="129">
        <v>45509.0</v>
      </c>
      <c r="U52" s="9"/>
    </row>
    <row r="53">
      <c r="A53" s="6"/>
      <c r="B53" s="14"/>
      <c r="C53" s="14"/>
      <c r="D53" s="14"/>
      <c r="E53" s="130"/>
      <c r="F53" s="131"/>
      <c r="G53" s="132"/>
      <c r="H53" s="133" t="s">
        <v>31</v>
      </c>
      <c r="I53" s="134">
        <f t="shared" ref="I53:J53" si="50">SUM(I47:I52)</f>
        <v>0</v>
      </c>
      <c r="J53" s="134">
        <f t="shared" si="50"/>
        <v>0</v>
      </c>
      <c r="K53" s="6"/>
      <c r="O53" s="8"/>
      <c r="R53" s="126" t="s">
        <v>60</v>
      </c>
      <c r="S53" s="127">
        <v>45537.0</v>
      </c>
      <c r="U53" s="9"/>
    </row>
    <row r="54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O54" s="8"/>
      <c r="R54" s="128" t="s">
        <v>61</v>
      </c>
      <c r="S54" s="129">
        <v>45565.0</v>
      </c>
      <c r="U54" s="9"/>
    </row>
    <row r="55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O55" s="8"/>
      <c r="R55" s="126" t="s">
        <v>62</v>
      </c>
      <c r="S55" s="127">
        <v>45579.0</v>
      </c>
      <c r="U55" s="9"/>
    </row>
    <row r="56">
      <c r="C56" s="135"/>
      <c r="D56" s="135"/>
      <c r="E56" s="135"/>
      <c r="F56" s="135"/>
      <c r="G56" s="135"/>
      <c r="O56" s="136"/>
      <c r="R56" s="128" t="s">
        <v>63</v>
      </c>
      <c r="S56" s="129">
        <v>45607.0</v>
      </c>
      <c r="U56" s="9"/>
    </row>
    <row r="57">
      <c r="C57" s="135"/>
      <c r="D57" s="135"/>
      <c r="E57" s="135"/>
      <c r="F57" s="135"/>
      <c r="G57" s="135"/>
      <c r="O57" s="136"/>
      <c r="R57" s="137" t="s">
        <v>64</v>
      </c>
      <c r="S57" s="138">
        <v>45651.0</v>
      </c>
      <c r="U57" s="9"/>
    </row>
    <row r="58">
      <c r="C58" s="135"/>
      <c r="D58" s="135"/>
      <c r="E58" s="135"/>
      <c r="F58" s="135"/>
      <c r="G58" s="135"/>
      <c r="H58" s="136"/>
      <c r="O58" s="136"/>
      <c r="U58" s="9"/>
    </row>
    <row r="59">
      <c r="C59" s="135"/>
      <c r="D59" s="135"/>
      <c r="E59" s="135"/>
      <c r="F59" s="135"/>
      <c r="G59" s="135"/>
      <c r="M59" s="139"/>
      <c r="O59" s="136"/>
      <c r="U59" s="9"/>
    </row>
    <row r="60">
      <c r="C60" s="135"/>
      <c r="D60" s="135"/>
      <c r="E60" s="135"/>
      <c r="F60" s="135"/>
      <c r="G60" s="135"/>
      <c r="N60" s="136"/>
      <c r="O60" s="136"/>
      <c r="U60" s="9"/>
    </row>
    <row r="61">
      <c r="C61" s="135"/>
      <c r="D61" s="135"/>
      <c r="E61" s="135"/>
      <c r="F61" s="135"/>
      <c r="G61" s="135"/>
      <c r="U61" s="9"/>
    </row>
    <row r="62">
      <c r="C62" s="135"/>
      <c r="D62" s="135"/>
      <c r="E62" s="135"/>
      <c r="F62" s="135"/>
      <c r="G62" s="135"/>
      <c r="U62" s="9"/>
    </row>
    <row r="63">
      <c r="C63" s="135"/>
      <c r="D63" s="135"/>
      <c r="E63" s="135"/>
      <c r="F63" s="135"/>
      <c r="G63" s="135"/>
      <c r="U63" s="9"/>
    </row>
    <row r="64">
      <c r="C64" s="135"/>
      <c r="D64" s="135"/>
      <c r="E64" s="135"/>
      <c r="F64" s="135"/>
      <c r="G64" s="135"/>
    </row>
    <row r="65">
      <c r="C65" s="135"/>
      <c r="D65" s="135"/>
      <c r="E65" s="135"/>
      <c r="F65" s="135"/>
      <c r="G65" s="135"/>
    </row>
  </sheetData>
  <mergeCells count="15">
    <mergeCell ref="M18:P18"/>
    <mergeCell ref="M33:Q33"/>
    <mergeCell ref="N14:O14"/>
    <mergeCell ref="N13:O13"/>
    <mergeCell ref="N12:O12"/>
    <mergeCell ref="N11:O11"/>
    <mergeCell ref="N10:O10"/>
    <mergeCell ref="N9:O9"/>
    <mergeCell ref="D2:E2"/>
    <mergeCell ref="F2:G2"/>
    <mergeCell ref="Q5:R5"/>
    <mergeCell ref="N8:O8"/>
    <mergeCell ref="N7:O7"/>
    <mergeCell ref="N6:O6"/>
    <mergeCell ref="M5:O5"/>
  </mergeCells>
  <printOptions gridLines="1" horizontalCentered="1"/>
  <pageMargins bottom="0.75" footer="0.0" header="0.0" left="0.7" right="0.7" top="0.75"/>
  <pageSetup cellComments="atEnd" orientation="landscape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4.0"/>
    <col customWidth="1" min="2" max="2" width="29.88"/>
    <col customWidth="1" min="4" max="4" width="11.25"/>
    <col customWidth="1" min="5" max="5" width="10.63"/>
    <col customWidth="1" hidden="1" min="6" max="6" width="10.88"/>
    <col customWidth="1" hidden="1" min="7" max="7" width="11.75"/>
    <col customWidth="1" min="8" max="8" width="25.38"/>
    <col customWidth="1" min="9" max="9" width="7.13"/>
    <col customWidth="1" min="10" max="10" width="18.38"/>
    <col customWidth="1" min="11" max="11" width="5.75"/>
    <col customWidth="1" min="12" max="12" width="12.5"/>
    <col customWidth="1" min="14" max="14" width="16.88"/>
    <col customWidth="1" min="15" max="15" width="17.63"/>
  </cols>
  <sheetData>
    <row r="1">
      <c r="A1" s="140">
        <v>13.0</v>
      </c>
      <c r="B1" s="7"/>
      <c r="C1" s="6"/>
      <c r="D1" s="7"/>
      <c r="E1" s="7"/>
      <c r="F1" s="7"/>
      <c r="G1" s="7"/>
      <c r="H1" s="6"/>
      <c r="I1" s="6"/>
      <c r="J1" s="6"/>
      <c r="K1" s="6"/>
      <c r="L1" s="8"/>
      <c r="M1" s="8"/>
      <c r="N1" s="8"/>
      <c r="O1" s="8"/>
      <c r="P1" s="8"/>
      <c r="U1" s="9"/>
    </row>
    <row r="2">
      <c r="A2" s="7"/>
      <c r="B2" s="141"/>
      <c r="C2" s="142"/>
      <c r="D2" s="143" t="s">
        <v>2</v>
      </c>
      <c r="E2" s="13"/>
      <c r="F2" s="143" t="s">
        <v>3</v>
      </c>
      <c r="G2" s="13"/>
      <c r="H2" s="144"/>
      <c r="I2" s="144"/>
      <c r="J2" s="145" t="s">
        <v>4</v>
      </c>
      <c r="K2" s="6"/>
      <c r="L2" s="8"/>
      <c r="M2" s="8"/>
      <c r="N2" s="8"/>
      <c r="O2" s="8"/>
      <c r="P2" s="8"/>
      <c r="U2" s="9"/>
    </row>
    <row r="3">
      <c r="A3" s="6"/>
      <c r="B3" s="17">
        <f>week1!B46+1</f>
        <v>45571</v>
      </c>
      <c r="C3" s="18" t="s">
        <v>6</v>
      </c>
      <c r="D3" s="18" t="s">
        <v>7</v>
      </c>
      <c r="E3" s="18" t="s">
        <v>8</v>
      </c>
      <c r="F3" s="18" t="s">
        <v>9</v>
      </c>
      <c r="G3" s="18" t="s">
        <v>10</v>
      </c>
      <c r="H3" s="19" t="s">
        <v>11</v>
      </c>
      <c r="I3" s="19" t="s">
        <v>12</v>
      </c>
      <c r="J3" s="20" t="s">
        <v>13</v>
      </c>
      <c r="K3" s="16" t="s">
        <v>5</v>
      </c>
      <c r="L3" s="8"/>
      <c r="M3" s="8"/>
      <c r="N3" s="8"/>
      <c r="O3" s="8"/>
      <c r="P3" s="8"/>
      <c r="U3" s="9"/>
    </row>
    <row r="4" hidden="1">
      <c r="A4" s="21"/>
      <c r="B4" s="22"/>
      <c r="C4" s="23"/>
      <c r="D4" s="24">
        <v>9.0</v>
      </c>
      <c r="E4" s="24">
        <v>9.0</v>
      </c>
      <c r="F4" s="24">
        <v>9.0</v>
      </c>
      <c r="G4" s="24">
        <v>21.0</v>
      </c>
      <c r="H4" s="23"/>
      <c r="I4" s="23"/>
      <c r="J4" s="23"/>
      <c r="K4" s="6"/>
      <c r="L4" s="8"/>
      <c r="M4" s="8"/>
      <c r="N4" s="8"/>
      <c r="O4" s="8"/>
      <c r="P4" s="8"/>
      <c r="U4" s="25"/>
    </row>
    <row r="5">
      <c r="A5" s="6"/>
      <c r="B5" s="26">
        <f>week1!B46+1</f>
        <v>45571</v>
      </c>
      <c r="C5" s="28"/>
      <c r="D5" s="73"/>
      <c r="E5" s="73"/>
      <c r="F5" s="28" t="str">
        <f t="shared" ref="F5:F10" si="1">IFS(D5 &gt; 8, D5, D5 &lt; 1, D5, D5 &lt; 9, D5+12)</f>
        <v/>
      </c>
      <c r="G5" s="28" t="str">
        <f t="shared" ref="G5:G10" si="2">IFS(E5 &gt; 9, E5, E5 &lt; 1, E5, E5 &lt; 10, E5+12)</f>
        <v/>
      </c>
      <c r="H5" s="29" t="str">
        <f>IFERROR(__xludf.DUMMYFUNCTION("SPARKLINE({int(F5)-int($F$4),int(G5)-int(F5)},{""charttype"",""bar"";""color1"",""white"";""color2"",ifs(C5=$M$6,$R$6,C5=$M$7,$R$7,C5=$M$8,$R$8,C5=$M$9,$R$9,C5=$M$10,$R$10,C5=$M$11,$R$11, C5=$M$12,$R$12, C5=$M$13,$R$13, C5=$M$14,$R$14, C5="""", ""white"")"&amp;";""max"",int($G$4)-int($F$4)})"),"")</f>
        <v/>
      </c>
      <c r="I5" s="30">
        <f t="shared" ref="I5:I10" si="3">(G5-F5)</f>
        <v>0</v>
      </c>
      <c r="J5" s="30" t="str">
        <f t="shared" ref="J5:J10" si="4">IF(I5 = 12, 1, AE71)</f>
        <v/>
      </c>
      <c r="K5" s="6"/>
      <c r="L5" s="8"/>
      <c r="M5" s="31" t="s">
        <v>14</v>
      </c>
      <c r="N5" s="32"/>
      <c r="O5" s="33"/>
      <c r="P5" s="8"/>
      <c r="Q5" s="34" t="s">
        <v>15</v>
      </c>
      <c r="S5" s="35"/>
      <c r="U5" s="9"/>
    </row>
    <row r="6">
      <c r="A6" s="6"/>
      <c r="B6" s="26">
        <f>week1!B46+1</f>
        <v>45571</v>
      </c>
      <c r="C6" s="28"/>
      <c r="D6" s="73"/>
      <c r="E6" s="73"/>
      <c r="F6" s="28" t="str">
        <f t="shared" si="1"/>
        <v/>
      </c>
      <c r="G6" s="28" t="str">
        <f t="shared" si="2"/>
        <v/>
      </c>
      <c r="H6" s="29" t="str">
        <f>IFERROR(__xludf.DUMMYFUNCTION("SPARKLINE({int(F6)-int($F$4),int(G6)-int(F6)},{""charttype"",""bar"";""color1"",""white"";""color2"",ifs(C6=$M$6,$R$6,C6=$M$7,$R$7,C6=$M$8,$R$8,C6=$M$9,$R$9,C6=$M$10,$R$10,C6=$M$11,$R$11, C6=$M$12,$R$12, C6=$M$13,$R$13, C6=$M$14,$R$14, C6="""", ""white"")"&amp;";""max"",int($G$4)-int($F$4)})"),"")</f>
        <v/>
      </c>
      <c r="I6" s="30">
        <f t="shared" si="3"/>
        <v>0</v>
      </c>
      <c r="J6" s="30" t="str">
        <f t="shared" si="4"/>
        <v/>
      </c>
      <c r="K6" s="6" t="str">
        <f t="shared" ref="K6:K11" si="5">IF(I6 = 8, 1, AE72)</f>
        <v/>
      </c>
      <c r="L6" s="146"/>
      <c r="M6" s="36" t="str">
        <f>week1!M6</f>
        <v>Employee 1</v>
      </c>
      <c r="N6" s="37"/>
      <c r="O6" s="38"/>
      <c r="P6" s="8"/>
      <c r="Q6" s="39" t="s">
        <v>17</v>
      </c>
      <c r="R6" s="37" t="s">
        <v>18</v>
      </c>
      <c r="U6" s="9"/>
    </row>
    <row r="7">
      <c r="A7" s="6"/>
      <c r="B7" s="26">
        <f>week1!B46+1</f>
        <v>45571</v>
      </c>
      <c r="C7" s="28"/>
      <c r="D7" s="73"/>
      <c r="E7" s="73"/>
      <c r="F7" s="28" t="str">
        <f t="shared" si="1"/>
        <v/>
      </c>
      <c r="G7" s="28" t="str">
        <f t="shared" si="2"/>
        <v/>
      </c>
      <c r="H7" s="29" t="str">
        <f>IFERROR(__xludf.DUMMYFUNCTION("SPARKLINE({int(F7)-int($F$4),int(G7)-int(F7)},{""charttype"",""bar"";""color1"",""white"";""color2"",ifs(C7=$M$6,$R$6,C7=$M$7,$R$7,C7=$M$8,$R$8,C7=$M$9,$R$9,C7=$M$10,$R$10,C7=$M$11,$R$11, C7=$M$12,$R$12, C7=$M$13,$R$13, C7=$M$14,$R$14, C7="""", ""white"")"&amp;";""max"",int($G$4)-int($F$4)})"),"")</f>
        <v/>
      </c>
      <c r="I7" s="30">
        <f t="shared" si="3"/>
        <v>0</v>
      </c>
      <c r="J7" s="30" t="str">
        <f t="shared" si="4"/>
        <v/>
      </c>
      <c r="K7" s="6" t="str">
        <f t="shared" si="5"/>
        <v/>
      </c>
      <c r="L7" s="146"/>
      <c r="M7" s="40" t="str">
        <f>week1!M7</f>
        <v>Employee 2</v>
      </c>
      <c r="N7" s="41"/>
      <c r="O7" s="38"/>
      <c r="P7" s="8"/>
      <c r="Q7" s="39" t="s">
        <v>20</v>
      </c>
      <c r="R7" s="41" t="s">
        <v>21</v>
      </c>
      <c r="U7" s="9"/>
    </row>
    <row r="8">
      <c r="A8" s="6"/>
      <c r="B8" s="26">
        <f>week1!B46+1</f>
        <v>45571</v>
      </c>
      <c r="C8" s="28"/>
      <c r="D8" s="28"/>
      <c r="E8" s="28"/>
      <c r="F8" s="28" t="str">
        <f t="shared" si="1"/>
        <v/>
      </c>
      <c r="G8" s="28" t="str">
        <f t="shared" si="2"/>
        <v/>
      </c>
      <c r="H8" s="29" t="str">
        <f>IFERROR(__xludf.DUMMYFUNCTION("SPARKLINE({int(F8)-int($F$4),int(G8)-int(F8)},{""charttype"",""bar"";""color1"",""white"";""color2"",ifs(C8=$M$6,$R$6,C8=$M$7,$R$7,C8=$M$8,$R$8,C8=$M$9,$R$9,C8=$M$10,$R$10,C8=$M$11,$R$11, C8=$M$12,$R$12, C8=$M$13,$R$13, C8=$M$14,$R$14, C8="""", ""white"")"&amp;";""max"",int($G$4)-int($F$4)})"),"")</f>
        <v/>
      </c>
      <c r="I8" s="30">
        <f t="shared" si="3"/>
        <v>0</v>
      </c>
      <c r="J8" s="30" t="str">
        <f t="shared" si="4"/>
        <v/>
      </c>
      <c r="K8" s="6" t="str">
        <f t="shared" si="5"/>
        <v/>
      </c>
      <c r="L8" s="146"/>
      <c r="M8" s="42" t="str">
        <f>week1!M8</f>
        <v>Employee 3</v>
      </c>
      <c r="N8" s="43"/>
      <c r="O8" s="38"/>
      <c r="P8" s="8"/>
      <c r="Q8" s="39" t="s">
        <v>23</v>
      </c>
      <c r="R8" s="43" t="s">
        <v>24</v>
      </c>
      <c r="U8" s="9"/>
    </row>
    <row r="9">
      <c r="A9" s="6"/>
      <c r="B9" s="26">
        <f>week1!B46+1</f>
        <v>45571</v>
      </c>
      <c r="C9" s="28"/>
      <c r="D9" s="28"/>
      <c r="E9" s="28"/>
      <c r="F9" s="28" t="str">
        <f t="shared" si="1"/>
        <v/>
      </c>
      <c r="G9" s="28" t="str">
        <f t="shared" si="2"/>
        <v/>
      </c>
      <c r="H9" s="29" t="str">
        <f>IFERROR(__xludf.DUMMYFUNCTION("SPARKLINE({int(F9)-int($F$4),int(G9)-int(F9)},{""charttype"",""bar"";""color1"",""white"";""color2"",ifs(C9=$M$6,$R$6,C9=$M$7,$R$7,C9=$M$8,$R$8,C9=$M$9,$R$9,C9=$M$10,$R$10,C9=$M$11,$R$11, C9=$M$12,$R$12, C9=$M$13,$R$13, C9=$M$14,$R$14, C9="""", ""white"")"&amp;";""max"",int($G$4)-int($F$4)})"),"")</f>
        <v/>
      </c>
      <c r="I9" s="30">
        <f t="shared" si="3"/>
        <v>0</v>
      </c>
      <c r="J9" s="30" t="str">
        <f t="shared" si="4"/>
        <v/>
      </c>
      <c r="K9" s="6" t="str">
        <f t="shared" si="5"/>
        <v/>
      </c>
      <c r="L9" s="146"/>
      <c r="M9" s="44" t="str">
        <f>week1!M9</f>
        <v>Employee 4</v>
      </c>
      <c r="N9" s="45"/>
      <c r="O9" s="38"/>
      <c r="P9" s="8"/>
      <c r="Q9" s="39" t="s">
        <v>26</v>
      </c>
      <c r="R9" s="46" t="s">
        <v>27</v>
      </c>
      <c r="U9" s="9"/>
    </row>
    <row r="10">
      <c r="A10" s="6"/>
      <c r="B10" s="47">
        <f>week1!B46+1</f>
        <v>45571</v>
      </c>
      <c r="C10" s="48"/>
      <c r="D10" s="48"/>
      <c r="E10" s="48"/>
      <c r="F10" s="28" t="str">
        <f t="shared" si="1"/>
        <v/>
      </c>
      <c r="G10" s="28" t="str">
        <f t="shared" si="2"/>
        <v/>
      </c>
      <c r="H10" s="29" t="str">
        <f>IFERROR(__xludf.DUMMYFUNCTION("SPARKLINE({int(F10)-int($F$4),int(G10)-int(F10)},{""charttype"",""bar"";""color1"",""white"";""color2"",ifs(C10=$M$6,$R$6,C10=$M$7,$R$7,C10=$M$8,$R$8,C10=$M$9,$R$9,C10=$M$10,$R$10,C10=$M$11,$R$11, C10=$M$12,$R$12, C10=$M$13,$R$13, C10=$M$14,$R$14, C10="""&amp;""", ""white"");""max"",int($G$4)-int($F$4)})"),"")</f>
        <v/>
      </c>
      <c r="I10" s="30">
        <f t="shared" si="3"/>
        <v>0</v>
      </c>
      <c r="J10" s="30" t="str">
        <f t="shared" si="4"/>
        <v/>
      </c>
      <c r="K10" s="6" t="str">
        <f t="shared" si="5"/>
        <v/>
      </c>
      <c r="L10" s="146"/>
      <c r="M10" s="49" t="str">
        <f>week1!M10</f>
        <v>Employee 5</v>
      </c>
      <c r="N10" s="50"/>
      <c r="O10" s="38"/>
      <c r="P10" s="8"/>
      <c r="Q10" s="39" t="s">
        <v>29</v>
      </c>
      <c r="R10" s="50" t="s">
        <v>30</v>
      </c>
      <c r="U10" s="9"/>
    </row>
    <row r="11">
      <c r="A11" s="6"/>
      <c r="B11" s="17">
        <f>B3+1</f>
        <v>45572</v>
      </c>
      <c r="C11" s="51"/>
      <c r="D11" s="51"/>
      <c r="E11" s="52"/>
      <c r="F11" s="53"/>
      <c r="G11" s="54"/>
      <c r="H11" s="55" t="s">
        <v>31</v>
      </c>
      <c r="I11" s="56">
        <f t="shared" ref="I11:J11" si="6">SUM(I5:I10)</f>
        <v>0</v>
      </c>
      <c r="J11" s="56">
        <f t="shared" si="6"/>
        <v>0</v>
      </c>
      <c r="K11" s="6" t="str">
        <f t="shared" si="5"/>
        <v/>
      </c>
      <c r="L11" s="146"/>
      <c r="M11" s="57" t="str">
        <f>week1!M11</f>
        <v>Employee 6</v>
      </c>
      <c r="N11" s="58"/>
      <c r="O11" s="38"/>
      <c r="P11" s="8"/>
      <c r="Q11" s="39" t="s">
        <v>33</v>
      </c>
      <c r="R11" s="58" t="s">
        <v>34</v>
      </c>
      <c r="U11" s="9"/>
    </row>
    <row r="12">
      <c r="A12" s="21"/>
      <c r="B12" s="26">
        <f t="shared" ref="B12:B52" si="7">B5+1</f>
        <v>45572</v>
      </c>
      <c r="C12" s="28"/>
      <c r="D12" s="73"/>
      <c r="E12" s="73"/>
      <c r="F12" s="28" t="str">
        <f t="shared" ref="F12:F17" si="8">IFS(D12 &gt; 8, D12, D12 &lt; 1, D12, D12 &lt; 9, D12+12)</f>
        <v/>
      </c>
      <c r="G12" s="28" t="str">
        <f t="shared" ref="G12:G17" si="9">IFS(E12 &gt; 9, E12, E12 &lt; 1, E12, E12 &lt; 10, E12+12)</f>
        <v/>
      </c>
      <c r="H12" s="29" t="str">
        <f>IFERROR(__xludf.DUMMYFUNCTION("SPARKLINE({int(F12)-int($F$4),int(G12)-int(F12)},{""charttype"",""bar"";""color1"",""white"";""color2"",ifs(C12=$M$6,$R$6,C12=$M$7,$R$7,C12=$M$8,$R$8,C12=$M$9,$R$9,C12=$M$10,$R$10,C12=$M$11,$R$11, C12=$M$12,$R$12, C12=$M$13,$R$13, C12=$M$14,$R$14, C12="""&amp;""", ""white"");""max"",int($G$4)-int($F$4)})"),"")</f>
        <v/>
      </c>
      <c r="I12" s="30">
        <f t="shared" ref="I12:I17" si="10">(G12-F12)</f>
        <v>0</v>
      </c>
      <c r="J12" s="30" t="str">
        <f t="shared" ref="J12:J17" si="11">IF(I12 = 12, 1, AE77)</f>
        <v/>
      </c>
      <c r="K12" s="6"/>
      <c r="L12" s="146"/>
      <c r="M12" s="59" t="str">
        <f>week1!M12</f>
        <v>Employee 7</v>
      </c>
      <c r="N12" s="60"/>
      <c r="O12" s="38"/>
      <c r="P12" s="8"/>
      <c r="Q12" s="39" t="s">
        <v>36</v>
      </c>
      <c r="R12" s="61" t="s">
        <v>37</v>
      </c>
      <c r="U12" s="9"/>
    </row>
    <row r="13">
      <c r="A13" s="6"/>
      <c r="B13" s="26">
        <f t="shared" si="7"/>
        <v>45572</v>
      </c>
      <c r="C13" s="28"/>
      <c r="D13" s="73"/>
      <c r="E13" s="73"/>
      <c r="F13" s="28" t="str">
        <f t="shared" si="8"/>
        <v/>
      </c>
      <c r="G13" s="28" t="str">
        <f t="shared" si="9"/>
        <v/>
      </c>
      <c r="H13" s="29" t="str">
        <f>IFERROR(__xludf.DUMMYFUNCTION("SPARKLINE({int(F13)-int($F$4),int(G13)-int(F13)},{""charttype"",""bar"";""color1"",""white"";""color2"",ifs(C13=$M$6,$R$6,C13=$M$7,$R$7,C13=$M$8,$R$8,C13=$M$9,$R$9,C13=$M$10,$R$10,C13=$M$11,$R$11, C13=$M$12,$R$12, C13=$M$13,$R$13, C13=$M$14,$R$14, C13="""&amp;""", ""white"");""max"",int($G$4)-int($F$4)})"),"")</f>
        <v/>
      </c>
      <c r="I13" s="30">
        <f t="shared" si="10"/>
        <v>0</v>
      </c>
      <c r="J13" s="30" t="str">
        <f t="shared" si="11"/>
        <v/>
      </c>
      <c r="K13" s="6" t="str">
        <f t="shared" ref="K13:K18" si="12">IF(I13 = 8, 1, AE78)</f>
        <v/>
      </c>
      <c r="L13" s="146"/>
      <c r="M13" s="62" t="str">
        <f>week1!M13</f>
        <v>Employee 8</v>
      </c>
      <c r="N13" s="63"/>
      <c r="O13" s="38"/>
      <c r="P13" s="8"/>
      <c r="Q13" s="39" t="s">
        <v>39</v>
      </c>
      <c r="R13" s="64" t="s">
        <v>40</v>
      </c>
      <c r="U13" s="9"/>
    </row>
    <row r="14">
      <c r="A14" s="6"/>
      <c r="B14" s="26">
        <f t="shared" si="7"/>
        <v>45572</v>
      </c>
      <c r="C14" s="27"/>
      <c r="D14" s="74"/>
      <c r="E14" s="73"/>
      <c r="F14" s="28" t="str">
        <f t="shared" si="8"/>
        <v/>
      </c>
      <c r="G14" s="28" t="str">
        <f t="shared" si="9"/>
        <v/>
      </c>
      <c r="H14" s="29" t="str">
        <f>IFERROR(__xludf.DUMMYFUNCTION("SPARKLINE({int(F14)-int($F$4),int(G14)-int(F14)},{""charttype"",""bar"";""color1"",""white"";""color2"",ifs(C14=$M$6,$R$6,C14=$M$7,$R$7,C14=$M$8,$R$8,C14=$M$9,$R$9,C14=$M$10,$R$10,C14=$M$11,$R$11, C14=$M$12,$R$12, C14=$M$13,$R$13, C14=$M$14,$R$14, C14="""&amp;""", ""white"");""max"",int($G$4)-int($F$4)})"),"")</f>
        <v/>
      </c>
      <c r="I14" s="30">
        <f t="shared" si="10"/>
        <v>0</v>
      </c>
      <c r="J14" s="30" t="str">
        <f t="shared" si="11"/>
        <v/>
      </c>
      <c r="K14" s="6" t="str">
        <f t="shared" si="12"/>
        <v/>
      </c>
      <c r="L14" s="8"/>
      <c r="M14" s="65" t="str">
        <f>week1!M14</f>
        <v>Employee 9</v>
      </c>
      <c r="N14" s="66"/>
      <c r="O14" s="67"/>
      <c r="P14" s="8"/>
      <c r="Q14" s="39" t="s">
        <v>42</v>
      </c>
      <c r="R14" s="68" t="s">
        <v>43</v>
      </c>
      <c r="U14" s="9"/>
    </row>
    <row r="15">
      <c r="A15" s="6"/>
      <c r="B15" s="26">
        <f t="shared" si="7"/>
        <v>45572</v>
      </c>
      <c r="C15" s="27"/>
      <c r="D15" s="74"/>
      <c r="E15" s="73"/>
      <c r="F15" s="28" t="str">
        <f t="shared" si="8"/>
        <v/>
      </c>
      <c r="G15" s="28" t="str">
        <f t="shared" si="9"/>
        <v/>
      </c>
      <c r="H15" s="29" t="str">
        <f>IFERROR(__xludf.DUMMYFUNCTION("SPARKLINE({int(F15)-int($F$4),int(G15)-int(F15)},{""charttype"",""bar"";""color1"",""white"";""color2"",ifs(C15=$M$6,$R$6,C15=$M$7,$R$7,C15=$M$8,$R$8,C15=$M$9,$R$9,C15=$M$10,$R$10,C15=$M$11,$R$11, C15=$M$12,$R$12, C15=$M$13,$R$13, C15=$M$14,$R$14, C15="""&amp;""", ""white"");""max"",int($G$4)-int($F$4)})"),"")</f>
        <v/>
      </c>
      <c r="I15" s="30">
        <f t="shared" si="10"/>
        <v>0</v>
      </c>
      <c r="J15" s="30" t="str">
        <f t="shared" si="11"/>
        <v/>
      </c>
      <c r="K15" s="6" t="str">
        <f t="shared" si="12"/>
        <v/>
      </c>
      <c r="L15" s="8"/>
      <c r="M15" s="69"/>
      <c r="N15" s="69"/>
      <c r="O15" s="69"/>
      <c r="P15" s="8"/>
      <c r="U15" s="9"/>
    </row>
    <row r="16">
      <c r="A16" s="6"/>
      <c r="B16" s="26">
        <f t="shared" si="7"/>
        <v>45572</v>
      </c>
      <c r="C16" s="27"/>
      <c r="D16" s="27"/>
      <c r="E16" s="27"/>
      <c r="F16" s="28" t="str">
        <f t="shared" si="8"/>
        <v/>
      </c>
      <c r="G16" s="28" t="str">
        <f t="shared" si="9"/>
        <v/>
      </c>
      <c r="H16" s="29" t="str">
        <f>IFERROR(__xludf.DUMMYFUNCTION("SPARKLINE({int(F16)-int($F$4),int(G16)-int(F16)},{""charttype"",""bar"";""color1"",""white"";""color2"",ifs(C16=$M$6,$R$6,C16=$M$7,$R$7,C16=$M$8,$R$8,C16=$M$9,$R$9,C16=$M$10,$R$10,C16=$M$11,$R$11, C16=$M$12,$R$12, C16=$M$13,$R$13, C16=$M$14,$R$14, C16="""&amp;""", ""white"");""max"",int($G$4)-int($F$4)})"),"")</f>
        <v/>
      </c>
      <c r="I16" s="30">
        <f t="shared" si="10"/>
        <v>0</v>
      </c>
      <c r="J16" s="30" t="str">
        <f t="shared" si="11"/>
        <v/>
      </c>
      <c r="K16" s="6" t="str">
        <f t="shared" si="12"/>
        <v/>
      </c>
      <c r="L16" s="8"/>
      <c r="M16" s="8"/>
      <c r="N16" s="8"/>
      <c r="O16" s="8"/>
      <c r="P16" s="8"/>
      <c r="U16" s="9"/>
    </row>
    <row r="17">
      <c r="A17" s="6"/>
      <c r="B17" s="47">
        <f t="shared" si="7"/>
        <v>45572</v>
      </c>
      <c r="C17" s="48"/>
      <c r="D17" s="48"/>
      <c r="E17" s="48"/>
      <c r="F17" s="28" t="str">
        <f t="shared" si="8"/>
        <v/>
      </c>
      <c r="G17" s="28" t="str">
        <f t="shared" si="9"/>
        <v/>
      </c>
      <c r="H17" s="29" t="str">
        <f>IFERROR(__xludf.DUMMYFUNCTION("SPARKLINE({int(F17)-int($F$4),int(G17)-int(F17)},{""charttype"",""bar"";""color1"",""white"";""color2"",ifs(C17=$M$6,$R$6,C17=$M$7,$R$7,C17=$M$8,$R$8,C17=$M$9,$R$9,C17=$M$10,$R$10,C17=$M$11,$R$11, C17=$M$12,$R$12, C17=$M$13,$R$13, C17=$M$14,$R$14, C17="""&amp;""", ""white"");""max"",int($G$4)-int($F$4)})"),"")</f>
        <v/>
      </c>
      <c r="I17" s="30">
        <f t="shared" si="10"/>
        <v>0</v>
      </c>
      <c r="J17" s="30" t="str">
        <f t="shared" si="11"/>
        <v/>
      </c>
      <c r="K17" s="6" t="str">
        <f t="shared" si="12"/>
        <v/>
      </c>
      <c r="L17" s="8"/>
      <c r="M17" s="8"/>
      <c r="N17" s="8"/>
      <c r="O17" s="8"/>
      <c r="P17" s="8"/>
      <c r="U17" s="9"/>
    </row>
    <row r="18">
      <c r="A18" s="6"/>
      <c r="B18" s="17">
        <f t="shared" si="7"/>
        <v>45573</v>
      </c>
      <c r="C18" s="51"/>
      <c r="D18" s="51"/>
      <c r="E18" s="52"/>
      <c r="F18" s="53"/>
      <c r="G18" s="54"/>
      <c r="H18" s="55" t="s">
        <v>31</v>
      </c>
      <c r="I18" s="56">
        <f t="shared" ref="I18:J18" si="13">SUM(I12:I17)</f>
        <v>0</v>
      </c>
      <c r="J18" s="56">
        <f t="shared" si="13"/>
        <v>0</v>
      </c>
      <c r="K18" s="6" t="str">
        <f t="shared" si="12"/>
        <v/>
      </c>
      <c r="L18" s="8"/>
      <c r="M18" s="101" t="s">
        <v>65</v>
      </c>
      <c r="N18" s="71"/>
      <c r="O18" s="71"/>
      <c r="P18" s="72"/>
      <c r="U18" s="9"/>
    </row>
    <row r="19">
      <c r="A19" s="21"/>
      <c r="B19" s="26">
        <f t="shared" si="7"/>
        <v>45573</v>
      </c>
      <c r="C19" s="27"/>
      <c r="D19" s="73"/>
      <c r="E19" s="74"/>
      <c r="F19" s="28" t="str">
        <f t="shared" ref="F19:F24" si="14">IFS(D19 &gt; 8, D19, D19 &lt; 1, D19, D19 &lt; 9, D19+12)</f>
        <v/>
      </c>
      <c r="G19" s="28" t="str">
        <f t="shared" ref="G19:G24" si="15">IFS(E19 &gt; 9, E19, E19 &lt; 1, E19, E19 &lt; 10, E19+12)</f>
        <v/>
      </c>
      <c r="H19" s="29" t="str">
        <f>IFERROR(__xludf.DUMMYFUNCTION("SPARKLINE({int(F19)-int($F$4),int(G19)-int(F19)},{""charttype"",""bar"";""color1"",""white"";""color2"",ifs(C19=$M$6,$R$6,C19=$M$7,$R$7,C19=$M$8,$R$8,C19=$M$9,$R$9,C19=$M$10,$R$10,C19=$M$11,$R$11, C19=$M$12,$R$12, C19=$M$13,$R$13, C19=$M$14,$R$14, C19="""&amp;""", ""white"");""max"",int($G$4)-int($F$4)})"),"")</f>
        <v/>
      </c>
      <c r="I19" s="30">
        <f t="shared" ref="I19:I24" si="16">(G19-F19)</f>
        <v>0</v>
      </c>
      <c r="J19" s="30" t="str">
        <f t="shared" ref="J19:J24" si="17">IF(I19 = 12, 1, AE83)</f>
        <v/>
      </c>
      <c r="K19" s="6"/>
      <c r="L19" s="146"/>
      <c r="M19" s="75" t="s">
        <v>45</v>
      </c>
      <c r="N19" s="76" t="s">
        <v>46</v>
      </c>
      <c r="O19" s="76" t="s">
        <v>47</v>
      </c>
      <c r="P19" s="77" t="s">
        <v>48</v>
      </c>
      <c r="U19" s="9"/>
    </row>
    <row r="20">
      <c r="A20" s="6"/>
      <c r="B20" s="26">
        <f t="shared" si="7"/>
        <v>45573</v>
      </c>
      <c r="C20" s="27"/>
      <c r="D20" s="73"/>
      <c r="E20" s="74"/>
      <c r="F20" s="28" t="str">
        <f t="shared" si="14"/>
        <v/>
      </c>
      <c r="G20" s="28" t="str">
        <f t="shared" si="15"/>
        <v/>
      </c>
      <c r="H20" s="29" t="str">
        <f>IFERROR(__xludf.DUMMYFUNCTION("SPARKLINE({int(F20)-int($F$4),int(G20)-int(F20)},{""charttype"",""bar"";""color1"",""white"";""color2"",ifs(C20=$M$6,$R$6,C20=$M$7,$R$7,C20=$M$8,$R$8,C20=$M$9,$R$9,C20=$M$10,$R$10,C20=$M$11,$R$11, C20=$M$12,$R$12, C20=$M$13,$R$13, C20=$M$14,$R$14, C20="""&amp;""", ""white"");""max"",int($G$4)-int($F$4)})"),"")</f>
        <v/>
      </c>
      <c r="I20" s="30">
        <f t="shared" si="16"/>
        <v>0</v>
      </c>
      <c r="J20" s="30" t="str">
        <f t="shared" si="17"/>
        <v/>
      </c>
      <c r="K20" s="6" t="str">
        <f t="shared" ref="K20:K25" si="18">IF(I20 = 8, 1, AE84)</f>
        <v/>
      </c>
      <c r="L20" s="146"/>
      <c r="M20" s="106" t="str">
        <f t="shared" ref="M20:M28" si="19">M6</f>
        <v>Employee 1</v>
      </c>
      <c r="N20" s="79">
        <f t="shared" ref="N20:N28" si="20">SUMIFS($I$5:$I$52,$C$5:$C$52,M20)</f>
        <v>0</v>
      </c>
      <c r="O20" s="79">
        <f t="shared" ref="O20:O28" si="21">SUMIFS($J$5:$J$53,$C$5:$C$53,M20)</f>
        <v>0</v>
      </c>
      <c r="P20" s="147">
        <f t="shared" ref="P20:P28" si="22">SUMIFS($K$5:$K$53,$C$5:$C$53,M20)</f>
        <v>0</v>
      </c>
      <c r="U20" s="9"/>
    </row>
    <row r="21">
      <c r="A21" s="6"/>
      <c r="B21" s="26">
        <f t="shared" si="7"/>
        <v>45573</v>
      </c>
      <c r="C21" s="28"/>
      <c r="D21" s="74"/>
      <c r="E21" s="73"/>
      <c r="F21" s="28" t="str">
        <f t="shared" si="14"/>
        <v/>
      </c>
      <c r="G21" s="28" t="str">
        <f t="shared" si="15"/>
        <v/>
      </c>
      <c r="H21" s="29" t="str">
        <f>IFERROR(__xludf.DUMMYFUNCTION("SPARKLINE({int(F21)-int($F$4),int(G21)-int(F21)},{""charttype"",""bar"";""color1"",""white"";""color2"",ifs(C21=$M$6,$R$6,C21=$M$7,$R$7,C21=$M$8,$R$8,C21=$M$9,$R$9,C21=$M$10,$R$10,C21=$M$11,$R$11, C21=$M$12,$R$12, C21=$M$13,$R$13, C21=$M$14,$R$14, C21="""&amp;""", ""white"");""max"",int($G$4)-int($F$4)})"),"")</f>
        <v/>
      </c>
      <c r="I21" s="30">
        <f t="shared" si="16"/>
        <v>0</v>
      </c>
      <c r="J21" s="30" t="str">
        <f t="shared" si="17"/>
        <v/>
      </c>
      <c r="K21" s="6" t="str">
        <f t="shared" si="18"/>
        <v/>
      </c>
      <c r="L21" s="146"/>
      <c r="M21" s="108" t="str">
        <f t="shared" si="19"/>
        <v>Employee 2</v>
      </c>
      <c r="N21" s="81">
        <f t="shared" si="20"/>
        <v>0</v>
      </c>
      <c r="O21" s="81">
        <f t="shared" si="21"/>
        <v>0</v>
      </c>
      <c r="P21" s="148">
        <f t="shared" si="22"/>
        <v>0</v>
      </c>
      <c r="U21" s="9"/>
    </row>
    <row r="22">
      <c r="A22" s="6"/>
      <c r="B22" s="26">
        <f t="shared" si="7"/>
        <v>45573</v>
      </c>
      <c r="C22" s="27"/>
      <c r="D22" s="74"/>
      <c r="E22" s="73"/>
      <c r="F22" s="28" t="str">
        <f t="shared" si="14"/>
        <v/>
      </c>
      <c r="G22" s="28" t="str">
        <f t="shared" si="15"/>
        <v/>
      </c>
      <c r="H22" s="29" t="str">
        <f>IFERROR(__xludf.DUMMYFUNCTION("SPARKLINE({int(F22)-int($F$4),int(G22)-int(F22)},{""charttype"",""bar"";""color1"",""white"";""color2"",ifs(C22=$M$6,$R$6,C22=$M$7,$R$7,C22=$M$8,$R$8,C22=$M$9,$R$9,C22=$M$10,$R$10,C22=$M$11,$R$11, C22=$M$12,$R$12, C22=$M$13,$R$13, C22=$M$14,$R$14, C22="""&amp;""", ""white"");""max"",int($G$4)-int($F$4)})"),"")</f>
        <v/>
      </c>
      <c r="I22" s="30">
        <f t="shared" si="16"/>
        <v>0</v>
      </c>
      <c r="J22" s="30" t="str">
        <f t="shared" si="17"/>
        <v/>
      </c>
      <c r="K22" s="6" t="str">
        <f t="shared" si="18"/>
        <v/>
      </c>
      <c r="L22" s="146"/>
      <c r="M22" s="110" t="str">
        <f t="shared" si="19"/>
        <v>Employee 3</v>
      </c>
      <c r="N22" s="83">
        <f t="shared" si="20"/>
        <v>0</v>
      </c>
      <c r="O22" s="83">
        <f t="shared" si="21"/>
        <v>0</v>
      </c>
      <c r="P22" s="149">
        <f t="shared" si="22"/>
        <v>0</v>
      </c>
      <c r="U22" s="9"/>
    </row>
    <row r="23">
      <c r="A23" s="6"/>
      <c r="B23" s="26">
        <f t="shared" si="7"/>
        <v>45573</v>
      </c>
      <c r="C23" s="28"/>
      <c r="D23" s="28"/>
      <c r="E23" s="28"/>
      <c r="F23" s="28" t="str">
        <f t="shared" si="14"/>
        <v/>
      </c>
      <c r="G23" s="28" t="str">
        <f t="shared" si="15"/>
        <v/>
      </c>
      <c r="H23" s="29" t="str">
        <f>IFERROR(__xludf.DUMMYFUNCTION("SPARKLINE({int(F23)-int($F$4),int(G23)-int(F23)},{""charttype"",""bar"";""color1"",""white"";""color2"",ifs(C23=$M$6,$R$6,C23=$M$7,$R$7,C23=$M$8,$R$8,C23=$M$9,$R$9,C23=$M$10,$R$10,C23=$M$11,$R$11, C23=$M$12,$R$12, C23=$M$13,$R$13, C23=$M$14,$R$14, C23="""&amp;""", ""white"");""max"",int($G$4)-int($F$4)})"),"")</f>
        <v/>
      </c>
      <c r="I23" s="30">
        <f t="shared" si="16"/>
        <v>0</v>
      </c>
      <c r="J23" s="30" t="str">
        <f t="shared" si="17"/>
        <v/>
      </c>
      <c r="K23" s="6" t="str">
        <f t="shared" si="18"/>
        <v/>
      </c>
      <c r="L23" s="146"/>
      <c r="M23" s="112" t="str">
        <f t="shared" si="19"/>
        <v>Employee 4</v>
      </c>
      <c r="N23" s="85">
        <f t="shared" si="20"/>
        <v>0</v>
      </c>
      <c r="O23" s="85">
        <f t="shared" si="21"/>
        <v>0</v>
      </c>
      <c r="P23" s="150">
        <f t="shared" si="22"/>
        <v>0</v>
      </c>
      <c r="U23" s="9"/>
    </row>
    <row r="24">
      <c r="A24" s="6"/>
      <c r="B24" s="47">
        <f t="shared" si="7"/>
        <v>45573</v>
      </c>
      <c r="C24" s="48"/>
      <c r="D24" s="48"/>
      <c r="E24" s="48"/>
      <c r="F24" s="28" t="str">
        <f t="shared" si="14"/>
        <v/>
      </c>
      <c r="G24" s="28" t="str">
        <f t="shared" si="15"/>
        <v/>
      </c>
      <c r="H24" s="29" t="str">
        <f>IFERROR(__xludf.DUMMYFUNCTION("SPARKLINE({int(F24)-int($F$4),int(G24)-int(F24)},{""charttype"",""bar"";""color1"",""white"";""color2"",ifs(C24=$M$6,$R$6,C24=$M$7,$R$7,C24=$M$8,$R$8,C24=$M$9,$R$9,C24=$M$10,$R$10,C24=$M$11,$R$11, C24=$M$12,$R$12, C24=$M$13,$R$13, C24=$M$14,$R$14, C24="""&amp;""", ""white"");""max"",int($G$4)-int($F$4)})"),"")</f>
        <v/>
      </c>
      <c r="I24" s="30">
        <f t="shared" si="16"/>
        <v>0</v>
      </c>
      <c r="J24" s="30" t="str">
        <f t="shared" si="17"/>
        <v/>
      </c>
      <c r="K24" s="6" t="str">
        <f t="shared" si="18"/>
        <v/>
      </c>
      <c r="L24" s="146"/>
      <c r="M24" s="114" t="str">
        <f t="shared" si="19"/>
        <v>Employee 5</v>
      </c>
      <c r="N24" s="87">
        <f t="shared" si="20"/>
        <v>0</v>
      </c>
      <c r="O24" s="87">
        <f t="shared" si="21"/>
        <v>0</v>
      </c>
      <c r="P24" s="151">
        <f t="shared" si="22"/>
        <v>0</v>
      </c>
      <c r="U24" s="9"/>
    </row>
    <row r="25">
      <c r="A25" s="6"/>
      <c r="B25" s="17">
        <f t="shared" si="7"/>
        <v>45574</v>
      </c>
      <c r="C25" s="51"/>
      <c r="D25" s="51"/>
      <c r="E25" s="52"/>
      <c r="F25" s="53"/>
      <c r="G25" s="54"/>
      <c r="H25" s="55" t="s">
        <v>31</v>
      </c>
      <c r="I25" s="56">
        <f t="shared" ref="I25:J25" si="23">SUM(I19:I24)</f>
        <v>0</v>
      </c>
      <c r="J25" s="56">
        <f t="shared" si="23"/>
        <v>0</v>
      </c>
      <c r="K25" s="6" t="str">
        <f t="shared" si="18"/>
        <v/>
      </c>
      <c r="L25" s="146"/>
      <c r="M25" s="116" t="str">
        <f t="shared" si="19"/>
        <v>Employee 6</v>
      </c>
      <c r="N25" s="89">
        <f t="shared" si="20"/>
        <v>0</v>
      </c>
      <c r="O25" s="89">
        <f t="shared" si="21"/>
        <v>0</v>
      </c>
      <c r="P25" s="152">
        <f t="shared" si="22"/>
        <v>0</v>
      </c>
      <c r="U25" s="9"/>
    </row>
    <row r="26">
      <c r="A26" s="21"/>
      <c r="B26" s="26">
        <f t="shared" si="7"/>
        <v>45574</v>
      </c>
      <c r="C26" s="28"/>
      <c r="D26" s="73"/>
      <c r="E26" s="73"/>
      <c r="F26" s="28" t="str">
        <f t="shared" ref="F26:F31" si="24">IFS(D26 &gt; 8, D26, D26 &lt; 1, D26, D26 &lt; 9, D26+12)</f>
        <v/>
      </c>
      <c r="G26" s="28" t="str">
        <f t="shared" ref="G26:G31" si="25">IFS(E26 &gt; 9, E26, E26 &lt; 1, E26, E26 &lt; 10, E26+12)</f>
        <v/>
      </c>
      <c r="H26" s="29" t="str">
        <f>IFERROR(__xludf.DUMMYFUNCTION("SPARKLINE({int(F26)-int($F$4),int(G26)-int(F26)},{""charttype"",""bar"";""color1"",""white"";""color2"",ifs(C26=$M$6,$R$6,C26=$M$7,$R$7,C26=$M$8,$R$8,C26=$M$9,$R$9,C26=$M$10,$R$10,C26=$M$11,$R$11, C26=$M$12,$R$12, C26=$M$13,$R$13, C26=$M$14,$R$14, C26="""&amp;""", ""white"");""max"",int($G$4)-int($F$4)})"),"")</f>
        <v/>
      </c>
      <c r="I26" s="30">
        <f t="shared" ref="I26:I31" si="26">(G26-F26)</f>
        <v>0</v>
      </c>
      <c r="J26" s="30" t="str">
        <f t="shared" ref="J26:J31" si="27">IF(I26 = 12, 1, AE89)</f>
        <v/>
      </c>
      <c r="K26" s="6"/>
      <c r="L26" s="146"/>
      <c r="M26" s="118" t="str">
        <f t="shared" si="19"/>
        <v>Employee 7</v>
      </c>
      <c r="N26" s="91">
        <f t="shared" si="20"/>
        <v>0</v>
      </c>
      <c r="O26" s="91">
        <f t="shared" si="21"/>
        <v>0</v>
      </c>
      <c r="P26" s="153">
        <f t="shared" si="22"/>
        <v>0</v>
      </c>
      <c r="U26" s="9"/>
    </row>
    <row r="27">
      <c r="A27" s="6"/>
      <c r="B27" s="26">
        <f t="shared" si="7"/>
        <v>45574</v>
      </c>
      <c r="C27" s="27"/>
      <c r="D27" s="73"/>
      <c r="E27" s="74"/>
      <c r="F27" s="28" t="str">
        <f t="shared" si="24"/>
        <v/>
      </c>
      <c r="G27" s="28" t="str">
        <f t="shared" si="25"/>
        <v/>
      </c>
      <c r="H27" s="29" t="str">
        <f>IFERROR(__xludf.DUMMYFUNCTION("SPARKLINE({int(F27)-int($F$4),int(G27)-int(F27)},{""charttype"",""bar"";""color1"",""white"";""color2"",ifs(C27=$M$6,$R$6,C27=$M$7,$R$7,C27=$M$8,$R$8,C27=$M$9,$R$9,C27=$M$10,$R$10,C27=$M$11,$R$11, C27=$M$12,$R$12, C27=$M$13,$R$13, C27=$M$14,$R$14, C27="""&amp;""", ""white"");""max"",int($G$4)-int($F$4)})"),"")</f>
        <v/>
      </c>
      <c r="I27" s="30">
        <f t="shared" si="26"/>
        <v>0</v>
      </c>
      <c r="J27" s="30" t="str">
        <f t="shared" si="27"/>
        <v/>
      </c>
      <c r="K27" s="6" t="str">
        <f t="shared" ref="K27:K32" si="28">IF(I27 = 8, 1, AE90)</f>
        <v/>
      </c>
      <c r="L27" s="146"/>
      <c r="M27" s="120" t="str">
        <f t="shared" si="19"/>
        <v>Employee 8</v>
      </c>
      <c r="N27" s="93">
        <f t="shared" si="20"/>
        <v>0</v>
      </c>
      <c r="O27" s="93">
        <f t="shared" si="21"/>
        <v>0</v>
      </c>
      <c r="P27" s="154">
        <f t="shared" si="22"/>
        <v>0</v>
      </c>
      <c r="U27" s="9"/>
    </row>
    <row r="28">
      <c r="A28" s="6"/>
      <c r="B28" s="26">
        <f t="shared" si="7"/>
        <v>45574</v>
      </c>
      <c r="C28" s="28"/>
      <c r="D28" s="74"/>
      <c r="E28" s="73"/>
      <c r="F28" s="28" t="str">
        <f t="shared" si="24"/>
        <v/>
      </c>
      <c r="G28" s="28" t="str">
        <f t="shared" si="25"/>
        <v/>
      </c>
      <c r="H28" s="29" t="str">
        <f>IFERROR(__xludf.DUMMYFUNCTION("SPARKLINE({int(F28)-int($F$4),int(G28)-int(F28)},{""charttype"",""bar"";""color1"",""white"";""color2"",ifs(C28=$M$6,$R$6,C28=$M$7,$R$7,C28=$M$8,$R$8,C28=$M$9,$R$9,C28=$M$10,$R$10,C28=$M$11,$R$11, C28=$M$12,$R$12, C28=$M$13,$R$13, C28=$M$14,$R$14, C28="""&amp;""", ""white"");""max"",int($G$4)-int($F$4)})"),"")</f>
        <v/>
      </c>
      <c r="I28" s="30">
        <f t="shared" si="26"/>
        <v>0</v>
      </c>
      <c r="J28" s="30" t="str">
        <f t="shared" si="27"/>
        <v/>
      </c>
      <c r="K28" s="6" t="str">
        <f t="shared" si="28"/>
        <v/>
      </c>
      <c r="L28" s="8"/>
      <c r="M28" s="122" t="str">
        <f t="shared" si="19"/>
        <v>Employee 9</v>
      </c>
      <c r="N28" s="96">
        <f t="shared" si="20"/>
        <v>0</v>
      </c>
      <c r="O28" s="96">
        <f t="shared" si="21"/>
        <v>0</v>
      </c>
      <c r="P28" s="155">
        <f t="shared" si="22"/>
        <v>0</v>
      </c>
      <c r="U28" s="9"/>
    </row>
    <row r="29">
      <c r="A29" s="6"/>
      <c r="B29" s="26">
        <f t="shared" si="7"/>
        <v>45574</v>
      </c>
      <c r="C29" s="27"/>
      <c r="D29" s="73"/>
      <c r="E29" s="73"/>
      <c r="F29" s="28" t="str">
        <f t="shared" si="24"/>
        <v/>
      </c>
      <c r="G29" s="28" t="str">
        <f t="shared" si="25"/>
        <v/>
      </c>
      <c r="H29" s="29" t="str">
        <f>IFERROR(__xludf.DUMMYFUNCTION("SPARKLINE({int(F29)-int($F$4),int(G29)-int(F29)},{""charttype"",""bar"";""color1"",""white"";""color2"",ifs(C29=$M$6,$R$6,C29=$M$7,$R$7,C29=$M$8,$R$8,C29=$M$9,$R$9,C29=$M$10,$R$10,C29=$M$11,$R$11, C29=$M$12,$R$12, C29=$M$13,$R$13, C29=$M$14,$R$14, C29="""&amp;""", ""white"");""max"",int($G$4)-int($F$4)})"),"")</f>
        <v/>
      </c>
      <c r="I29" s="30">
        <f t="shared" si="26"/>
        <v>0</v>
      </c>
      <c r="J29" s="30" t="str">
        <f t="shared" si="27"/>
        <v/>
      </c>
      <c r="K29" s="6" t="str">
        <f t="shared" si="28"/>
        <v/>
      </c>
      <c r="L29" s="8"/>
      <c r="M29" s="98" t="s">
        <v>49</v>
      </c>
      <c r="N29" s="99">
        <f>SUM(N20:N28)</f>
        <v>0</v>
      </c>
      <c r="O29" s="99">
        <f>(SUM(O20:O28))</f>
        <v>0</v>
      </c>
      <c r="P29" s="100">
        <f>sum(P20:P28)</f>
        <v>0</v>
      </c>
      <c r="U29" s="9"/>
    </row>
    <row r="30">
      <c r="A30" s="6"/>
      <c r="B30" s="26">
        <f t="shared" si="7"/>
        <v>45574</v>
      </c>
      <c r="C30" s="27"/>
      <c r="D30" s="27"/>
      <c r="E30" s="27"/>
      <c r="F30" s="28" t="str">
        <f t="shared" si="24"/>
        <v/>
      </c>
      <c r="G30" s="28" t="str">
        <f t="shared" si="25"/>
        <v/>
      </c>
      <c r="H30" s="29" t="str">
        <f>IFERROR(__xludf.DUMMYFUNCTION("SPARKLINE({int(F30)-int($F$4),int(G30)-int(F30)},{""charttype"",""bar"";""color1"",""white"";""color2"",ifs(C30=$M$6,$R$6,C30=$M$7,$R$7,C30=$M$8,$R$8,C30=$M$9,$R$9,C30=$M$10,$R$10,C30=$M$11,$R$11, C30=$M$12,$R$12, C30=$M$13,$R$13, C30=$M$14,$R$14, C30="""&amp;""", ""white"");""max"",int($G$4)-int($F$4)})"),"")</f>
        <v/>
      </c>
      <c r="I30" s="30">
        <f t="shared" si="26"/>
        <v>0</v>
      </c>
      <c r="J30" s="30" t="str">
        <f t="shared" si="27"/>
        <v/>
      </c>
      <c r="K30" s="6" t="str">
        <f t="shared" si="28"/>
        <v/>
      </c>
      <c r="L30" s="8"/>
      <c r="M30" s="69"/>
      <c r="N30" s="8"/>
      <c r="O30" s="8"/>
      <c r="P30" s="8"/>
      <c r="U30" s="9"/>
    </row>
    <row r="31">
      <c r="A31" s="6"/>
      <c r="B31" s="47">
        <f t="shared" si="7"/>
        <v>45574</v>
      </c>
      <c r="C31" s="48"/>
      <c r="D31" s="48"/>
      <c r="E31" s="48"/>
      <c r="F31" s="28" t="str">
        <f t="shared" si="24"/>
        <v/>
      </c>
      <c r="G31" s="28" t="str">
        <f t="shared" si="25"/>
        <v/>
      </c>
      <c r="H31" s="29" t="str">
        <f>IFERROR(__xludf.DUMMYFUNCTION("SPARKLINE({int(F31)-int($F$4),int(G31)-int(F31)},{""charttype"",""bar"";""color1"",""white"";""color2"",ifs(C31=$M$6,$R$6,C31=$M$7,$R$7,C31=$M$8,$R$8,C31=$M$9,$R$9,C31=$M$10,$R$10,C31=$M$11,$R$11, C31=$M$12,$R$12, C31=$M$13,$R$13, C31=$M$14,$R$14, C31="""&amp;""", ""white"");""max"",int($G$4)-int($F$4)})"),"")</f>
        <v/>
      </c>
      <c r="I31" s="30">
        <f t="shared" si="26"/>
        <v>0</v>
      </c>
      <c r="J31" s="30" t="str">
        <f t="shared" si="27"/>
        <v/>
      </c>
      <c r="K31" s="6" t="str">
        <f t="shared" si="28"/>
        <v/>
      </c>
      <c r="L31" s="8"/>
      <c r="M31" s="8"/>
      <c r="N31" s="8"/>
      <c r="O31" s="8"/>
      <c r="P31" s="8"/>
      <c r="U31" s="9"/>
    </row>
    <row r="32">
      <c r="A32" s="6"/>
      <c r="B32" s="17">
        <f t="shared" si="7"/>
        <v>45575</v>
      </c>
      <c r="C32" s="51"/>
      <c r="D32" s="51"/>
      <c r="E32" s="52"/>
      <c r="F32" s="53"/>
      <c r="G32" s="54"/>
      <c r="H32" s="55" t="s">
        <v>31</v>
      </c>
      <c r="I32" s="56">
        <f t="shared" ref="I32:J32" si="29">SUM(I26:I31)</f>
        <v>0</v>
      </c>
      <c r="J32" s="56">
        <f t="shared" si="29"/>
        <v>0</v>
      </c>
      <c r="K32" s="6" t="str">
        <f t="shared" si="28"/>
        <v/>
      </c>
      <c r="L32" s="8"/>
      <c r="M32" s="8"/>
      <c r="N32" s="8"/>
      <c r="O32" s="8"/>
      <c r="P32" s="8"/>
      <c r="U32" s="9"/>
    </row>
    <row r="33">
      <c r="A33" s="21"/>
      <c r="B33" s="26">
        <f t="shared" si="7"/>
        <v>45575</v>
      </c>
      <c r="C33" s="27"/>
      <c r="D33" s="73"/>
      <c r="E33" s="73"/>
      <c r="F33" s="28" t="str">
        <f t="shared" ref="F33:F38" si="30">IFS(D33 &gt; 8, D33, D33 &lt; 1, D33, D33 &lt; 9, D33+12)</f>
        <v/>
      </c>
      <c r="G33" s="28" t="str">
        <f t="shared" ref="G33:G38" si="31">IFS(E33 &gt; 9, E33, E33 &lt; 1, E33, E33 &lt; 10, E33+12)</f>
        <v/>
      </c>
      <c r="H33" s="29" t="str">
        <f>IFERROR(__xludf.DUMMYFUNCTION("SPARKLINE({int(F33)-int($F$4),int(G33)-int(F33)},{""charttype"",""bar"";""color1"",""white"";""color2"",ifs(C33=$M$6,$R$6,C33=$M$7,$R$7,C33=$M$8,$R$8,C33=$M$9,$R$9,C33=$M$10,$R$10,C33=$M$11,$R$11, C33=$M$12,$R$12, C33=$M$13,$R$13, C33=$M$14,$R$14, C33="""&amp;""", ""white"");""max"",int($G$4)-int($F$4)})"),"")</f>
        <v/>
      </c>
      <c r="I33" s="30">
        <f t="shared" ref="I33:I38" si="32">(G33-F33)</f>
        <v>0</v>
      </c>
      <c r="J33" s="30" t="str">
        <f t="shared" ref="J33:J38" si="33">IF(I33 = 12, 1, AE95)</f>
        <v/>
      </c>
      <c r="K33" s="6"/>
      <c r="L33" s="8"/>
      <c r="M33" s="101" t="s">
        <v>50</v>
      </c>
      <c r="N33" s="71"/>
      <c r="O33" s="71"/>
      <c r="P33" s="71"/>
      <c r="Q33" s="72"/>
      <c r="U33" s="9"/>
    </row>
    <row r="34">
      <c r="A34" s="6"/>
      <c r="B34" s="26">
        <f t="shared" si="7"/>
        <v>45575</v>
      </c>
      <c r="C34" s="28"/>
      <c r="D34" s="73"/>
      <c r="E34" s="73"/>
      <c r="F34" s="28" t="str">
        <f t="shared" si="30"/>
        <v/>
      </c>
      <c r="G34" s="28" t="str">
        <f t="shared" si="31"/>
        <v/>
      </c>
      <c r="H34" s="29" t="str">
        <f>IFERROR(__xludf.DUMMYFUNCTION("SPARKLINE({int(F34)-int($F$4),int(G34)-int(F34)},{""charttype"",""bar"";""color1"",""white"";""color2"",ifs(C34=$M$6,$R$6,C34=$M$7,$R$7,C34=$M$8,$R$8,C34=$M$9,$R$9,C34=$M$10,$R$10,C34=$M$11,$R$11, C34=$M$12,$R$12, C34=$M$13,$R$13, C34=$M$14,$R$14, C34="""&amp;""", ""white"");""max"",int($G$4)-int($F$4)})"),"")</f>
        <v/>
      </c>
      <c r="I34" s="30">
        <f t="shared" si="32"/>
        <v>0</v>
      </c>
      <c r="J34" s="30" t="str">
        <f t="shared" si="33"/>
        <v/>
      </c>
      <c r="K34" s="6"/>
      <c r="L34" s="8"/>
      <c r="M34" s="102" t="s">
        <v>45</v>
      </c>
      <c r="N34" s="103" t="s">
        <v>46</v>
      </c>
      <c r="O34" s="103" t="s">
        <v>47</v>
      </c>
      <c r="P34" s="104" t="s">
        <v>48</v>
      </c>
      <c r="Q34" s="105" t="s">
        <v>51</v>
      </c>
      <c r="U34" s="9"/>
    </row>
    <row r="35">
      <c r="A35" s="6"/>
      <c r="B35" s="26">
        <f t="shared" si="7"/>
        <v>45575</v>
      </c>
      <c r="C35" s="27"/>
      <c r="D35" s="73"/>
      <c r="E35" s="73"/>
      <c r="F35" s="28" t="str">
        <f t="shared" si="30"/>
        <v/>
      </c>
      <c r="G35" s="28" t="str">
        <f t="shared" si="31"/>
        <v/>
      </c>
      <c r="H35" s="29" t="str">
        <f>IFERROR(__xludf.DUMMYFUNCTION("SPARKLINE({int(F35)-int($F$4),int(G35)-int(F35)},{""charttype"",""bar"";""color1"",""white"";""color2"",ifs(C35=$M$6,$R$6,C35=$M$7,$R$7,C35=$M$8,$R$8,C35=$M$9,$R$9,C35=$M$10,$R$10,C35=$M$11,$R$11, C35=$M$12,$R$12, C35=$M$13,$R$13, C35=$M$14,$R$14, C35="""&amp;""", ""white"");""max"",int($G$4)-int($F$4)})"),"")</f>
        <v/>
      </c>
      <c r="I35" s="30">
        <f t="shared" si="32"/>
        <v>0</v>
      </c>
      <c r="J35" s="30" t="str">
        <f t="shared" si="33"/>
        <v/>
      </c>
      <c r="K35" s="6"/>
      <c r="L35" s="8"/>
      <c r="M35" s="106" t="str">
        <f t="shared" ref="M35:M43" si="34">M6</f>
        <v>Employee 1</v>
      </c>
      <c r="N35" s="79">
        <f>week1!N20+week2!N20+week3!N20+week4!N20+week5!N20+week6!N20</f>
        <v>0</v>
      </c>
      <c r="O35" s="79">
        <f>week1!O20+week2!O20+week3!O20+week4!O20+week5!O20+week6!O20</f>
        <v>0</v>
      </c>
      <c r="P35" s="79">
        <f>week1!P20+week2!P20+week3!P20+week4!P20+week5!P20+week6!P20</f>
        <v>0</v>
      </c>
      <c r="Q35" s="107">
        <f t="shared" ref="Q35:Q44" si="35">N35+O35+(0.5*P35)</f>
        <v>0</v>
      </c>
      <c r="U35" s="9"/>
    </row>
    <row r="36">
      <c r="A36" s="6"/>
      <c r="B36" s="26">
        <f t="shared" si="7"/>
        <v>45575</v>
      </c>
      <c r="C36" s="27"/>
      <c r="D36" s="73"/>
      <c r="E36" s="73"/>
      <c r="F36" s="28" t="str">
        <f t="shared" si="30"/>
        <v/>
      </c>
      <c r="G36" s="28" t="str">
        <f t="shared" si="31"/>
        <v/>
      </c>
      <c r="H36" s="29" t="str">
        <f>IFERROR(__xludf.DUMMYFUNCTION("SPARKLINE({int(F36)-int($F$4),int(G36)-int(F36)},{""charttype"",""bar"";""color1"",""white"";""color2"",ifs(C36=$M$6,$R$6,C36=$M$7,$R$7,C36=$M$8,$R$8,C36=$M$9,$R$9,C36=$M$10,$R$10,C36=$M$11,$R$11, C36=$M$12,$R$12, C36=$M$13,$R$13, C36=$M$14,$R$14, C36="""&amp;""", ""white"");""max"",int($G$4)-int($F$4)})"),"")</f>
        <v/>
      </c>
      <c r="I36" s="30">
        <f t="shared" si="32"/>
        <v>0</v>
      </c>
      <c r="J36" s="30" t="str">
        <f t="shared" si="33"/>
        <v/>
      </c>
      <c r="K36" s="6"/>
      <c r="L36" s="8"/>
      <c r="M36" s="108" t="str">
        <f t="shared" si="34"/>
        <v>Employee 2</v>
      </c>
      <c r="N36" s="81">
        <f>week1!N21+week2!N21+week3!N21+week4!N21+week5!N21+week6!N21</f>
        <v>0</v>
      </c>
      <c r="O36" s="81">
        <f>week1!O21+week2!O21+week3!O21+week4!O21+week5!O21+week6!O21</f>
        <v>0</v>
      </c>
      <c r="P36" s="81">
        <f>week1!P21+week2!P21+week3!P21+week4!P21+week5!P21+week6!P21</f>
        <v>0</v>
      </c>
      <c r="Q36" s="109">
        <f t="shared" si="35"/>
        <v>0</v>
      </c>
      <c r="U36" s="9"/>
    </row>
    <row r="37">
      <c r="A37" s="6"/>
      <c r="B37" s="26">
        <f t="shared" si="7"/>
        <v>45575</v>
      </c>
      <c r="C37" s="28"/>
      <c r="D37" s="28"/>
      <c r="E37" s="28"/>
      <c r="F37" s="28" t="str">
        <f t="shared" si="30"/>
        <v/>
      </c>
      <c r="G37" s="28" t="str">
        <f t="shared" si="31"/>
        <v/>
      </c>
      <c r="H37" s="29" t="str">
        <f>IFERROR(__xludf.DUMMYFUNCTION("SPARKLINE({int(F37)-int($F$4),int(G37)-int(F37)},{""charttype"",""bar"";""color1"",""white"";""color2"",ifs(C37=$M$6,$R$6,C37=$M$7,$R$7,C37=$M$8,$R$8,C37=$M$9,$R$9,C37=$M$10,$R$10,C37=$M$11,$R$11, C37=$M$12,$R$12, C37=$M$13,$R$13, C37=$M$14,$R$14, C37="""&amp;""", ""white"");""max"",int($G$4)-int($F$4)})"),"")</f>
        <v/>
      </c>
      <c r="I37" s="30">
        <f t="shared" si="32"/>
        <v>0</v>
      </c>
      <c r="J37" s="30" t="str">
        <f t="shared" si="33"/>
        <v/>
      </c>
      <c r="K37" s="6"/>
      <c r="L37" s="8"/>
      <c r="M37" s="110" t="str">
        <f t="shared" si="34"/>
        <v>Employee 3</v>
      </c>
      <c r="N37" s="83">
        <f>week1!N22+week2!N22+week3!N22+week4!N22+week5!N22+week6!N22</f>
        <v>0</v>
      </c>
      <c r="O37" s="83">
        <f>week1!O22+week2!O22+week3!O22+week4!O22+week5!O22+week6!O22</f>
        <v>0</v>
      </c>
      <c r="P37" s="83">
        <f>week1!P22+week2!P22+week3!P22+week4!P22+week5!P22+week6!P22</f>
        <v>0</v>
      </c>
      <c r="Q37" s="111">
        <f t="shared" si="35"/>
        <v>0</v>
      </c>
      <c r="U37" s="9"/>
    </row>
    <row r="38">
      <c r="A38" s="6"/>
      <c r="B38" s="47">
        <f t="shared" si="7"/>
        <v>45575</v>
      </c>
      <c r="C38" s="48"/>
      <c r="D38" s="48"/>
      <c r="E38" s="48"/>
      <c r="F38" s="28" t="str">
        <f t="shared" si="30"/>
        <v/>
      </c>
      <c r="G38" s="28" t="str">
        <f t="shared" si="31"/>
        <v/>
      </c>
      <c r="H38" s="29" t="str">
        <f>IFERROR(__xludf.DUMMYFUNCTION("SPARKLINE({int(F38)-int($F$4),int(G38)-int(F38)},{""charttype"",""bar"";""color1"",""white"";""color2"",ifs(C38=$M$6,$R$6,C38=$M$7,$R$7,C38=$M$8,$R$8,C38=$M$9,$R$9,C38=$M$10,$R$10,C38=$M$11,$R$11, C38=$M$12,$R$12, C38=$M$13,$R$13, C38=$M$14,$R$14, C38="""&amp;""", ""white"");""max"",int($G$4)-int($F$4)})"),"")</f>
        <v/>
      </c>
      <c r="I38" s="30">
        <f t="shared" si="32"/>
        <v>0</v>
      </c>
      <c r="J38" s="30" t="str">
        <f t="shared" si="33"/>
        <v/>
      </c>
      <c r="K38" s="6"/>
      <c r="L38" s="8"/>
      <c r="M38" s="112" t="str">
        <f t="shared" si="34"/>
        <v>Employee 4</v>
      </c>
      <c r="N38" s="85">
        <f>week1!N23+week2!N23+week3!N23+week4!N23+week5!N23+week6!N23</f>
        <v>0</v>
      </c>
      <c r="O38" s="85">
        <f>week1!O23+week2!O23+week3!O23+week4!O23+week5!O23+week6!O23</f>
        <v>0</v>
      </c>
      <c r="P38" s="85">
        <f>week1!P23+week2!P23+week3!P23+week4!P23+week5!P23+week6!P23</f>
        <v>0</v>
      </c>
      <c r="Q38" s="113">
        <f t="shared" si="35"/>
        <v>0</v>
      </c>
      <c r="U38" s="9"/>
    </row>
    <row r="39">
      <c r="A39" s="6"/>
      <c r="B39" s="17">
        <f t="shared" si="7"/>
        <v>45576</v>
      </c>
      <c r="C39" s="51"/>
      <c r="D39" s="51"/>
      <c r="E39" s="52"/>
      <c r="F39" s="53"/>
      <c r="G39" s="54"/>
      <c r="H39" s="55" t="s">
        <v>31</v>
      </c>
      <c r="I39" s="56">
        <f t="shared" ref="I39:J39" si="36">SUM(I33:I38)</f>
        <v>0</v>
      </c>
      <c r="J39" s="56">
        <f t="shared" si="36"/>
        <v>0</v>
      </c>
      <c r="K39" s="6"/>
      <c r="L39" s="8"/>
      <c r="M39" s="114" t="str">
        <f t="shared" si="34"/>
        <v>Employee 5</v>
      </c>
      <c r="N39" s="87">
        <f>week1!N24+week2!N24+week3!N24+week4!N24+week5!N24+week6!N24</f>
        <v>0</v>
      </c>
      <c r="O39" s="87">
        <f>week1!O24+week2!O24+week3!O24+week4!O24+week5!O24+week6!O24</f>
        <v>0</v>
      </c>
      <c r="P39" s="87">
        <f>week1!P24+week2!P24+week3!P24+week4!P24+week5!P24+week6!P24</f>
        <v>0</v>
      </c>
      <c r="Q39" s="115">
        <f t="shared" si="35"/>
        <v>0</v>
      </c>
      <c r="U39" s="9"/>
    </row>
    <row r="40">
      <c r="A40" s="21"/>
      <c r="B40" s="26">
        <f t="shared" si="7"/>
        <v>45576</v>
      </c>
      <c r="C40" s="28"/>
      <c r="D40" s="73"/>
      <c r="E40" s="74"/>
      <c r="F40" s="28" t="str">
        <f t="shared" ref="F40:F45" si="37">IFS(D40 &gt; 8, D40, D40 &lt; 1, D40, D40 &lt; 9, D40+12)</f>
        <v/>
      </c>
      <c r="G40" s="28" t="str">
        <f t="shared" ref="G40:G45" si="38">IFS(E40 &gt; 9, E40, E40 &lt; 1, E40, E40 &lt; 10, E40+12)</f>
        <v/>
      </c>
      <c r="H40" s="29" t="str">
        <f>IFERROR(__xludf.DUMMYFUNCTION("SPARKLINE({int(F40)-int($F$4),int(G40)-int(F40)},{""charttype"",""bar"";""color1"",""white"";""color2"",ifs(C40=$M$6,$R$6,C40=$M$7,$R$7,C40=$M$8,$R$8,C40=$M$9,$R$9,C40=$M$10,$R$10,C40=$M$11,$R$11, C40=$M$12,$R$12, C40=$M$13,$R$13, C40=$M$14,$R$14, C40="""&amp;""", ""white"");""max"",int($G$4)-int($F$4)})"),"")</f>
        <v/>
      </c>
      <c r="I40" s="30">
        <f t="shared" ref="I40:I45" si="39">(G40-F40)</f>
        <v>0</v>
      </c>
      <c r="J40" s="30" t="str">
        <f t="shared" ref="J40:J45" si="40">IF(I40 = 12, 1, AE101)</f>
        <v/>
      </c>
      <c r="K40" s="6"/>
      <c r="L40" s="8"/>
      <c r="M40" s="116" t="str">
        <f t="shared" si="34"/>
        <v>Employee 6</v>
      </c>
      <c r="N40" s="89">
        <f>week1!N25+week2!N25+week3!N25+week4!N25+week5!N25+week6!N25</f>
        <v>0</v>
      </c>
      <c r="O40" s="89">
        <f>week1!O25+week2!O25+week3!O25+week4!O25+week5!O25+week6!O25</f>
        <v>0</v>
      </c>
      <c r="P40" s="89">
        <f>week1!P25+week2!P25+week3!P25+week4!P25+week5!P25+week6!P25</f>
        <v>0</v>
      </c>
      <c r="Q40" s="117">
        <f t="shared" si="35"/>
        <v>0</v>
      </c>
      <c r="U40" s="9"/>
    </row>
    <row r="41">
      <c r="A41" s="6"/>
      <c r="B41" s="26">
        <f t="shared" si="7"/>
        <v>45576</v>
      </c>
      <c r="C41" s="27"/>
      <c r="D41" s="74"/>
      <c r="E41" s="74"/>
      <c r="F41" s="28" t="str">
        <f t="shared" si="37"/>
        <v/>
      </c>
      <c r="G41" s="28" t="str">
        <f t="shared" si="38"/>
        <v/>
      </c>
      <c r="H41" s="29" t="str">
        <f>IFERROR(__xludf.DUMMYFUNCTION("SPARKLINE({int(F41)-int($F$4),int(G41)-int(F41)},{""charttype"",""bar"";""color1"",""white"";""color2"",ifs(C41=$M$6,$R$6,C41=$M$7,$R$7,C41=$M$8,$R$8,C41=$M$9,$R$9,C41=$M$10,$R$10,C41=$M$11,$R$11, C41=$M$12,$R$12, C41=$M$13,$R$13, C41=$M$14,$R$14, C41="""&amp;""", ""white"");""max"",int($G$4)-int($F$4)})"),"")</f>
        <v/>
      </c>
      <c r="I41" s="30">
        <f t="shared" si="39"/>
        <v>0</v>
      </c>
      <c r="J41" s="30" t="str">
        <f t="shared" si="40"/>
        <v/>
      </c>
      <c r="K41" s="6" t="str">
        <f t="shared" ref="K41:K46" si="41">IF(I41 = 12, 1, AE102)</f>
        <v/>
      </c>
      <c r="L41" s="8"/>
      <c r="M41" s="118" t="str">
        <f t="shared" si="34"/>
        <v>Employee 7</v>
      </c>
      <c r="N41" s="91">
        <f>week1!N26+week2!N26+week3!N26+week4!N26+week5!N26+week6!N26</f>
        <v>0</v>
      </c>
      <c r="O41" s="91">
        <f>week1!O26+week2!O26+week3!O26+week4!O26+week5!O26+week6!O26</f>
        <v>0</v>
      </c>
      <c r="P41" s="91">
        <f>week1!P26+week2!P26+week3!P26+week4!P26+week5!P26+week6!P26</f>
        <v>0</v>
      </c>
      <c r="Q41" s="119">
        <f t="shared" si="35"/>
        <v>0</v>
      </c>
      <c r="U41" s="9"/>
    </row>
    <row r="42">
      <c r="A42" s="6"/>
      <c r="B42" s="26">
        <f t="shared" si="7"/>
        <v>45576</v>
      </c>
      <c r="C42" s="27"/>
      <c r="D42" s="74"/>
      <c r="E42" s="74"/>
      <c r="F42" s="28" t="str">
        <f t="shared" si="37"/>
        <v/>
      </c>
      <c r="G42" s="28" t="str">
        <f t="shared" si="38"/>
        <v/>
      </c>
      <c r="H42" s="29" t="str">
        <f>IFERROR(__xludf.DUMMYFUNCTION("SPARKLINE({int(F42)-int($F$4),int(G42)-int(F42)},{""charttype"",""bar"";""color1"",""white"";""color2"",ifs(C42=$M$6,$R$6,C42=$M$7,$R$7,C42=$M$8,$R$8,C42=$M$9,$R$9,C42=$M$10,$R$10,C42=$M$11,$R$11, C42=$M$12,$R$12, C42=$M$13,$R$13, C42=$M$14,$R$14, C42="""&amp;""", ""white"");""max"",int($G$4)-int($F$4)})"),"")</f>
        <v/>
      </c>
      <c r="I42" s="30">
        <f t="shared" si="39"/>
        <v>0</v>
      </c>
      <c r="J42" s="30" t="str">
        <f t="shared" si="40"/>
        <v/>
      </c>
      <c r="K42" s="6" t="str">
        <f t="shared" si="41"/>
        <v/>
      </c>
      <c r="L42" s="8"/>
      <c r="M42" s="120" t="str">
        <f t="shared" si="34"/>
        <v>Employee 8</v>
      </c>
      <c r="N42" s="93">
        <f>week1!N27+week2!N27+week3!N27+week4!N27+week5!N27+week6!N27</f>
        <v>0</v>
      </c>
      <c r="O42" s="93">
        <f>week1!O27+week2!O27+week3!O27+week4!O27+week5!O27+week6!O27</f>
        <v>0</v>
      </c>
      <c r="P42" s="93">
        <f>week1!P27+week2!P27+week3!P27+week4!P27+week5!P27+week6!P27</f>
        <v>0</v>
      </c>
      <c r="Q42" s="121">
        <f t="shared" si="35"/>
        <v>0</v>
      </c>
      <c r="U42" s="9"/>
    </row>
    <row r="43">
      <c r="A43" s="6"/>
      <c r="B43" s="26">
        <f t="shared" si="7"/>
        <v>45576</v>
      </c>
      <c r="C43" s="28"/>
      <c r="D43" s="73"/>
      <c r="E43" s="73"/>
      <c r="F43" s="28" t="str">
        <f t="shared" si="37"/>
        <v/>
      </c>
      <c r="G43" s="28" t="str">
        <f t="shared" si="38"/>
        <v/>
      </c>
      <c r="H43" s="29" t="str">
        <f>IFERROR(__xludf.DUMMYFUNCTION("SPARKLINE({int(F43)-int($F$4),int(G43)-int(F43)},{""charttype"",""bar"";""color1"",""white"";""color2"",ifs(C43=$M$6,$R$6,C43=$M$7,$R$7,C43=$M$8,$R$8,C43=$M$9,$R$9,C43=$M$10,$R$10,C43=$M$11,$R$11, C43=$M$12,$R$12, C43=$M$13,$R$13, C43=$M$14,$R$14, C43="""&amp;""", ""white"");""max"",int($G$4)-int($F$4)})"),"")</f>
        <v/>
      </c>
      <c r="I43" s="30">
        <f t="shared" si="39"/>
        <v>0</v>
      </c>
      <c r="J43" s="30" t="str">
        <f t="shared" si="40"/>
        <v/>
      </c>
      <c r="K43" s="6" t="str">
        <f t="shared" si="41"/>
        <v/>
      </c>
      <c r="L43" s="8"/>
      <c r="M43" s="122" t="str">
        <f t="shared" si="34"/>
        <v>Employee 9</v>
      </c>
      <c r="N43" s="96">
        <f>week1!N28+week2!N28+week3!N28+week4!N28+week5!N28+week6!N28</f>
        <v>0</v>
      </c>
      <c r="O43" s="96">
        <f>week1!O28+week2!O28+week3!O28+week4!O28+week5!O28+week6!O28</f>
        <v>0</v>
      </c>
      <c r="P43" s="96">
        <f>week1!P28+week2!P28+week3!P28+week4!P28+week5!P28+week6!P28</f>
        <v>0</v>
      </c>
      <c r="Q43" s="123">
        <f t="shared" si="35"/>
        <v>0</v>
      </c>
      <c r="U43" s="9"/>
    </row>
    <row r="44">
      <c r="A44" s="6"/>
      <c r="B44" s="26">
        <f t="shared" si="7"/>
        <v>45576</v>
      </c>
      <c r="C44" s="27"/>
      <c r="D44" s="27"/>
      <c r="E44" s="27"/>
      <c r="F44" s="28" t="str">
        <f t="shared" si="37"/>
        <v/>
      </c>
      <c r="G44" s="28" t="str">
        <f t="shared" si="38"/>
        <v/>
      </c>
      <c r="H44" s="29" t="str">
        <f>IFERROR(__xludf.DUMMYFUNCTION("SPARKLINE({int(F44)-int($F$4),int(G44)-int(F44)},{""charttype"",""bar"";""color1"",""white"";""color2"",ifs(C44=$M$6,$R$6,C44=$M$7,$R$7,C44=$M$8,$R$8,C44=$M$9,$R$9,C44=$M$10,$R$10,C44=$M$11,$R$11, C44=$M$12,$R$12, C44=$M$13,$R$13, C44=$M$14,$R$14, C44="""&amp;""", ""white"");""max"",int($G$4)-int($F$4)})"),"")</f>
        <v/>
      </c>
      <c r="I44" s="30">
        <f t="shared" si="39"/>
        <v>0</v>
      </c>
      <c r="J44" s="30" t="str">
        <f t="shared" si="40"/>
        <v/>
      </c>
      <c r="K44" s="6" t="str">
        <f t="shared" si="41"/>
        <v/>
      </c>
      <c r="L44" s="8"/>
      <c r="M44" s="98" t="s">
        <v>49</v>
      </c>
      <c r="N44" s="99">
        <f>SUM(N35:N43)</f>
        <v>0</v>
      </c>
      <c r="O44" s="99">
        <f t="shared" ref="O44:P44" si="42">(SUM(O35:O43))</f>
        <v>0</v>
      </c>
      <c r="P44" s="99">
        <f t="shared" si="42"/>
        <v>0</v>
      </c>
      <c r="Q44" s="100">
        <f t="shared" si="35"/>
        <v>0</v>
      </c>
      <c r="U44" s="9"/>
    </row>
    <row r="45">
      <c r="A45" s="6"/>
      <c r="B45" s="47">
        <f t="shared" si="7"/>
        <v>45576</v>
      </c>
      <c r="C45" s="48"/>
      <c r="D45" s="48"/>
      <c r="E45" s="48"/>
      <c r="F45" s="28" t="str">
        <f t="shared" si="37"/>
        <v/>
      </c>
      <c r="G45" s="28" t="str">
        <f t="shared" si="38"/>
        <v/>
      </c>
      <c r="H45" s="29" t="str">
        <f>IFERROR(__xludf.DUMMYFUNCTION("SPARKLINE({int(F45)-int($F$4),int(G45)-int(F45)},{""charttype"",""bar"";""color1"",""white"";""color2"",ifs(C45=$M$6,$R$6,C45=$M$7,$R$7,C45=$M$8,$R$8,C45=$M$9,$R$9,C45=$M$10,$R$10,C45=$M$11,$R$11, C45=$M$12,$R$12, C45=$M$13,$R$13, C45=$M$14,$R$14, C45="""&amp;""", ""white"");""max"",int($G$4)-int($F$4)})"),"")</f>
        <v/>
      </c>
      <c r="I45" s="30">
        <f t="shared" si="39"/>
        <v>0</v>
      </c>
      <c r="J45" s="30" t="str">
        <f t="shared" si="40"/>
        <v/>
      </c>
      <c r="K45" s="6" t="str">
        <f t="shared" si="41"/>
        <v/>
      </c>
      <c r="L45" s="8"/>
      <c r="M45" s="69"/>
      <c r="N45" s="8"/>
      <c r="O45" s="8"/>
      <c r="P45" s="8"/>
      <c r="U45" s="9"/>
    </row>
    <row r="46">
      <c r="A46" s="6"/>
      <c r="B46" s="17">
        <f t="shared" si="7"/>
        <v>45577</v>
      </c>
      <c r="C46" s="51"/>
      <c r="D46" s="51"/>
      <c r="E46" s="52"/>
      <c r="F46" s="53"/>
      <c r="G46" s="54"/>
      <c r="H46" s="55" t="s">
        <v>31</v>
      </c>
      <c r="I46" s="56">
        <f t="shared" ref="I46:J46" si="43">SUM(I40:I45)</f>
        <v>0</v>
      </c>
      <c r="J46" s="56">
        <f t="shared" si="43"/>
        <v>0</v>
      </c>
      <c r="K46" s="6" t="str">
        <f t="shared" si="41"/>
        <v/>
      </c>
      <c r="L46" s="8"/>
      <c r="M46" s="69"/>
      <c r="N46" s="8"/>
      <c r="O46" s="8"/>
      <c r="P46" s="8"/>
      <c r="U46" s="9"/>
    </row>
    <row r="47">
      <c r="A47" s="21"/>
      <c r="B47" s="26">
        <f t="shared" si="7"/>
        <v>45577</v>
      </c>
      <c r="C47" s="28"/>
      <c r="D47" s="74"/>
      <c r="E47" s="73"/>
      <c r="F47" s="28" t="str">
        <f t="shared" ref="F47:F52" si="44">IFS(D47 &gt; 8, D47, D47 &lt; 1, D47, D47 &lt; 9, D47+12)</f>
        <v/>
      </c>
      <c r="G47" s="28" t="str">
        <f t="shared" ref="G47:G52" si="45">IFS(E47 &gt; 9, E47, E47 &lt; 1, E47, E47 &lt; 10, E47+12)</f>
        <v/>
      </c>
      <c r="H47" s="29" t="str">
        <f>IFERROR(__xludf.DUMMYFUNCTION("SPARKLINE({int(F47)-int($F$4),int(G47)-int(F47)},{""charttype"",""bar"";""color1"",""white"";""color2"",ifs(C47=$M$6,$R$6,C47=$M$7,$R$7,C47=$M$8,$R$8,C47=$M$9,$R$9,C47=$M$10,$R$10,C47=$M$11,$R$11, C47=$M$12,$R$12, C47=$M$13,$R$13, C47=$M$14,$R$14, C47="""&amp;""", ""white"");""max"",int($G$4)-int($F$4)})"),"")</f>
        <v/>
      </c>
      <c r="I47" s="30">
        <f t="shared" ref="I47:I52" si="46">(G47-F47)</f>
        <v>0</v>
      </c>
      <c r="J47" s="30" t="str">
        <f t="shared" ref="J47:J52" si="47">IF(I47 = 12, 1, AE107)</f>
        <v/>
      </c>
      <c r="K47" s="6"/>
      <c r="L47" s="8"/>
      <c r="M47" s="156"/>
      <c r="N47" s="69"/>
      <c r="O47" s="69"/>
      <c r="P47" s="8"/>
      <c r="U47" s="9"/>
    </row>
    <row r="48">
      <c r="A48" s="6"/>
      <c r="B48" s="26">
        <f t="shared" si="7"/>
        <v>45577</v>
      </c>
      <c r="C48" s="27"/>
      <c r="D48" s="73"/>
      <c r="E48" s="74"/>
      <c r="F48" s="28" t="str">
        <f t="shared" si="44"/>
        <v/>
      </c>
      <c r="G48" s="28" t="str">
        <f t="shared" si="45"/>
        <v/>
      </c>
      <c r="H48" s="29" t="str">
        <f>IFERROR(__xludf.DUMMYFUNCTION("SPARKLINE({int(F48)-int($F$4),int(G48)-int(F48)},{""charttype"",""bar"";""color1"",""white"";""color2"",ifs(C48=$M$6,$R$6,C48=$M$7,$R$7,C48=$M$8,$R$8,C48=$M$9,$R$9,C48=$M$10,$R$10,C48=$M$11,$R$11, C48=$M$12,$R$12, C48=$M$13,$R$13, C48=$M$14,$R$14, C48="""&amp;""", ""white"");""max"",int($G$4)-int($F$4)})"),"")</f>
        <v/>
      </c>
      <c r="I48" s="30">
        <f t="shared" si="46"/>
        <v>0</v>
      </c>
      <c r="J48" s="30" t="str">
        <f t="shared" si="47"/>
        <v/>
      </c>
      <c r="K48" s="6" t="str">
        <f t="shared" ref="K48:K53" si="48">IF(I48 = 8, 1, AE108)</f>
        <v/>
      </c>
      <c r="L48" s="8"/>
      <c r="M48" s="157"/>
      <c r="N48" s="69"/>
      <c r="O48" s="8"/>
      <c r="P48" s="8"/>
      <c r="U48" s="9"/>
    </row>
    <row r="49">
      <c r="A49" s="6"/>
      <c r="B49" s="26">
        <f t="shared" si="7"/>
        <v>45577</v>
      </c>
      <c r="C49" s="27"/>
      <c r="D49" s="74"/>
      <c r="E49" s="74"/>
      <c r="F49" s="28" t="str">
        <f t="shared" si="44"/>
        <v/>
      </c>
      <c r="G49" s="28" t="str">
        <f t="shared" si="45"/>
        <v/>
      </c>
      <c r="H49" s="29" t="str">
        <f>IFERROR(__xludf.DUMMYFUNCTION("SPARKLINE({int(F49)-int($F$4),int(G49)-int(F49)},{""charttype"",""bar"";""color1"",""white"";""color2"",ifs(C49=$M$6,$R$6,C49=$M$7,$R$7,C49=$M$8,$R$8,C49=$M$9,$R$9,C49=$M$10,$R$10,C49=$M$11,$R$11, C49=$M$12,$R$12, C49=$M$13,$R$13, C49=$M$14,$R$14, C49="""&amp;""", ""white"");""max"",int($G$4)-int($F$4)})"),"")</f>
        <v/>
      </c>
      <c r="I49" s="30">
        <f t="shared" si="46"/>
        <v>0</v>
      </c>
      <c r="J49" s="30" t="str">
        <f t="shared" si="47"/>
        <v/>
      </c>
      <c r="K49" s="6" t="str">
        <f t="shared" si="48"/>
        <v/>
      </c>
      <c r="L49" s="8"/>
      <c r="M49" s="157"/>
      <c r="N49" s="69"/>
      <c r="O49" s="8"/>
      <c r="P49" s="8"/>
      <c r="U49" s="9"/>
    </row>
    <row r="50">
      <c r="A50" s="6"/>
      <c r="B50" s="26">
        <f t="shared" si="7"/>
        <v>45577</v>
      </c>
      <c r="C50" s="27"/>
      <c r="D50" s="74"/>
      <c r="E50" s="73"/>
      <c r="F50" s="28" t="str">
        <f t="shared" si="44"/>
        <v/>
      </c>
      <c r="G50" s="28" t="str">
        <f t="shared" si="45"/>
        <v/>
      </c>
      <c r="H50" s="29" t="str">
        <f>IFERROR(__xludf.DUMMYFUNCTION("SPARKLINE({int(F50)-int($F$4),int(G50)-int(F50)},{""charttype"",""bar"";""color1"",""white"";""color2"",ifs(C50=$M$6,$R$6,C50=$M$7,$R$7,C50=$M$8,$R$8,C50=$M$9,$R$9,C50=$M$10,$R$10,C50=$M$11,$R$11, C50=$M$12,$R$12, C50=$M$13,$R$13, C50=$M$14,$R$14, C50="""&amp;""", ""white"");""max"",int($G$4)-int($F$4)})"),"")</f>
        <v/>
      </c>
      <c r="I50" s="30">
        <f t="shared" si="46"/>
        <v>0</v>
      </c>
      <c r="J50" s="30" t="str">
        <f t="shared" si="47"/>
        <v/>
      </c>
      <c r="K50" s="6" t="str">
        <f t="shared" si="48"/>
        <v/>
      </c>
      <c r="L50" s="8"/>
      <c r="M50" s="158"/>
      <c r="N50" s="8"/>
      <c r="O50" s="8"/>
      <c r="P50" s="8"/>
      <c r="U50" s="9"/>
    </row>
    <row r="51">
      <c r="A51" s="6"/>
      <c r="B51" s="26">
        <f t="shared" si="7"/>
        <v>45577</v>
      </c>
      <c r="C51" s="27"/>
      <c r="D51" s="74"/>
      <c r="E51" s="74"/>
      <c r="F51" s="28" t="str">
        <f t="shared" si="44"/>
        <v/>
      </c>
      <c r="G51" s="28" t="str">
        <f t="shared" si="45"/>
        <v/>
      </c>
      <c r="H51" s="29" t="str">
        <f>IFERROR(__xludf.DUMMYFUNCTION("SPARKLINE({int(F51)-int($F$4),int(G51)-int(F51)},{""charttype"",""bar"";""color1"",""white"";""color2"",ifs(C51=$M$6,$R$6,C51=$M$7,$R$7,C51=$M$8,$R$8,C51=$M$9,$R$9,C51=$M$10,$R$10,C51=$M$11,$R$11, C51=$M$12,$R$12, C51=$M$13,$R$13, C51=$M$14,$R$14, C51="""&amp;""", ""white"");""max"",int($G$4)-int($F$4)})"),"")</f>
        <v/>
      </c>
      <c r="I51" s="30">
        <f t="shared" si="46"/>
        <v>0</v>
      </c>
      <c r="J51" s="30" t="str">
        <f t="shared" si="47"/>
        <v/>
      </c>
      <c r="K51" s="6" t="str">
        <f t="shared" si="48"/>
        <v/>
      </c>
      <c r="L51" s="8"/>
      <c r="M51" s="157"/>
      <c r="N51" s="69"/>
      <c r="O51" s="8"/>
      <c r="P51" s="8"/>
      <c r="U51" s="9"/>
    </row>
    <row r="52">
      <c r="A52" s="6"/>
      <c r="B52" s="26">
        <f t="shared" si="7"/>
        <v>45577</v>
      </c>
      <c r="C52" s="28"/>
      <c r="D52" s="28"/>
      <c r="E52" s="27"/>
      <c r="F52" s="28" t="str">
        <f t="shared" si="44"/>
        <v/>
      </c>
      <c r="G52" s="28" t="str">
        <f t="shared" si="45"/>
        <v/>
      </c>
      <c r="H52" s="29" t="str">
        <f>IFERROR(__xludf.DUMMYFUNCTION("SPARKLINE({int(F52)-int($F$4),int(G52)-int(F52)},{""charttype"",""bar"";""color1"",""white"";""color2"",ifs(C52=$M$6,$R$6,C52=$M$7,$R$7,C52=$M$8,$R$8,C52=$M$9,$R$9,C52=$M$10,$R$10,C52=$M$11,$R$11, C52=$M$12,$R$12, C52=$M$13,$R$13, C52=$M$14,$R$14, C52="""&amp;""", ""white"");""max"",int($G$4)-int($F$4)})"),"")</f>
        <v/>
      </c>
      <c r="I52" s="30">
        <f t="shared" si="46"/>
        <v>0</v>
      </c>
      <c r="J52" s="30" t="str">
        <f t="shared" si="47"/>
        <v/>
      </c>
      <c r="K52" s="6" t="str">
        <f t="shared" si="48"/>
        <v/>
      </c>
      <c r="L52" s="8"/>
      <c r="M52" s="157"/>
      <c r="N52" s="69"/>
      <c r="O52" s="8"/>
      <c r="P52" s="8"/>
      <c r="U52" s="9"/>
    </row>
    <row r="53">
      <c r="A53" s="6"/>
      <c r="B53" s="14"/>
      <c r="C53" s="14"/>
      <c r="D53" s="14"/>
      <c r="E53" s="130"/>
      <c r="F53" s="131"/>
      <c r="G53" s="132"/>
      <c r="H53" s="133" t="s">
        <v>31</v>
      </c>
      <c r="I53" s="134">
        <f t="shared" ref="I53:J53" si="49">SUM(I47:I52)</f>
        <v>0</v>
      </c>
      <c r="J53" s="134">
        <f t="shared" si="49"/>
        <v>0</v>
      </c>
      <c r="K53" s="6" t="str">
        <f t="shared" si="48"/>
        <v/>
      </c>
      <c r="M53" s="158"/>
      <c r="N53" s="8"/>
      <c r="O53" s="8"/>
      <c r="U53" s="9"/>
    </row>
    <row r="54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M54" s="157"/>
      <c r="N54" s="69"/>
      <c r="O54" s="8"/>
      <c r="U54" s="9"/>
    </row>
    <row r="55">
      <c r="A55" s="8"/>
      <c r="B55" s="8"/>
      <c r="C55" s="8"/>
      <c r="D55" s="8"/>
      <c r="E55" s="8"/>
      <c r="F55" s="8"/>
      <c r="G55" s="8"/>
      <c r="H55" s="8"/>
      <c r="I55" s="8"/>
      <c r="J55" s="8"/>
      <c r="K55" s="6"/>
      <c r="M55" s="157"/>
      <c r="N55" s="69"/>
      <c r="O55" s="8"/>
      <c r="U55" s="9"/>
    </row>
    <row r="56">
      <c r="M56" s="157"/>
      <c r="N56" s="159"/>
      <c r="O56" s="136"/>
      <c r="U56" s="9"/>
    </row>
    <row r="57">
      <c r="M57" s="139"/>
      <c r="O57" s="136"/>
      <c r="U57" s="9"/>
    </row>
    <row r="58">
      <c r="M58" s="139"/>
      <c r="O58" s="136"/>
      <c r="U58" s="9"/>
    </row>
    <row r="59">
      <c r="M59" s="139"/>
      <c r="O59" s="136"/>
      <c r="U59" s="9"/>
    </row>
    <row r="60">
      <c r="N60" s="136"/>
      <c r="O60" s="136"/>
      <c r="U60" s="9"/>
    </row>
    <row r="61">
      <c r="U61" s="9"/>
    </row>
    <row r="62">
      <c r="U62" s="9"/>
    </row>
    <row r="63">
      <c r="U63" s="9"/>
    </row>
  </sheetData>
  <mergeCells count="15">
    <mergeCell ref="M18:P18"/>
    <mergeCell ref="M33:Q33"/>
    <mergeCell ref="N9:O9"/>
    <mergeCell ref="N10:O10"/>
    <mergeCell ref="N11:O11"/>
    <mergeCell ref="N12:O12"/>
    <mergeCell ref="N13:O13"/>
    <mergeCell ref="N14:O14"/>
    <mergeCell ref="D2:E2"/>
    <mergeCell ref="F2:G2"/>
    <mergeCell ref="Q5:R5"/>
    <mergeCell ref="M5:O5"/>
    <mergeCell ref="N6:O6"/>
    <mergeCell ref="N7:O7"/>
    <mergeCell ref="N8:O8"/>
  </mergeCells>
  <printOptions gridLines="1" horizontalCentered="1"/>
  <pageMargins bottom="0.75" footer="0.0" header="0.0" left="0.7" right="0.7" top="0.75"/>
  <pageSetup cellComments="atEnd" orientation="landscape" pageOrder="overThenDown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4.0"/>
    <col customWidth="1" min="2" max="2" width="29.0"/>
    <col customWidth="1" min="4" max="4" width="11.25"/>
    <col customWidth="1" min="5" max="5" width="10.63"/>
    <col customWidth="1" hidden="1" min="6" max="6" width="10.88"/>
    <col customWidth="1" hidden="1" min="7" max="7" width="11.75"/>
    <col customWidth="1" min="8" max="8" width="25.38"/>
    <col customWidth="1" min="9" max="9" width="7.13"/>
    <col customWidth="1" min="10" max="10" width="12.63"/>
    <col customWidth="1" min="11" max="11" width="3.25"/>
    <col customWidth="1" min="12" max="12" width="12.5"/>
    <col customWidth="1" min="14" max="14" width="18.13"/>
    <col customWidth="1" min="15" max="15" width="16.38"/>
  </cols>
  <sheetData>
    <row r="1">
      <c r="A1" s="140" t="s">
        <v>66</v>
      </c>
      <c r="B1" s="7"/>
      <c r="C1" s="6"/>
      <c r="D1" s="7"/>
      <c r="E1" s="7"/>
      <c r="F1" s="7"/>
      <c r="G1" s="7"/>
      <c r="H1" s="6"/>
      <c r="I1" s="6"/>
      <c r="J1" s="6"/>
      <c r="K1" s="6"/>
      <c r="L1" s="8"/>
      <c r="M1" s="8"/>
      <c r="N1" s="8"/>
      <c r="O1" s="8"/>
      <c r="P1" s="8"/>
      <c r="U1" s="9"/>
    </row>
    <row r="2">
      <c r="A2" s="7"/>
      <c r="B2" s="141"/>
      <c r="C2" s="142"/>
      <c r="D2" s="143" t="s">
        <v>2</v>
      </c>
      <c r="E2" s="13"/>
      <c r="F2" s="143" t="s">
        <v>3</v>
      </c>
      <c r="G2" s="13"/>
      <c r="H2" s="144"/>
      <c r="I2" s="144"/>
      <c r="J2" s="145" t="s">
        <v>4</v>
      </c>
      <c r="K2" s="6"/>
      <c r="L2" s="8"/>
      <c r="M2" s="8"/>
      <c r="N2" s="8"/>
      <c r="O2" s="8"/>
      <c r="P2" s="8"/>
      <c r="U2" s="9"/>
    </row>
    <row r="3">
      <c r="A3" s="6"/>
      <c r="B3" s="17">
        <f>week2!B46+1</f>
        <v>45578</v>
      </c>
      <c r="C3" s="18" t="s">
        <v>6</v>
      </c>
      <c r="D3" s="18" t="s">
        <v>7</v>
      </c>
      <c r="E3" s="18" t="s">
        <v>8</v>
      </c>
      <c r="F3" s="18" t="s">
        <v>9</v>
      </c>
      <c r="G3" s="18" t="s">
        <v>10</v>
      </c>
      <c r="H3" s="19" t="s">
        <v>11</v>
      </c>
      <c r="I3" s="19" t="s">
        <v>12</v>
      </c>
      <c r="J3" s="20" t="s">
        <v>13</v>
      </c>
      <c r="K3" s="16" t="s">
        <v>5</v>
      </c>
      <c r="L3" s="8"/>
      <c r="M3" s="8"/>
      <c r="N3" s="8"/>
      <c r="O3" s="8"/>
      <c r="P3" s="8"/>
      <c r="U3" s="9"/>
    </row>
    <row r="4" hidden="1">
      <c r="A4" s="21"/>
      <c r="B4" s="22">
        <f>week2!B46+1</f>
        <v>45578</v>
      </c>
      <c r="C4" s="23"/>
      <c r="D4" s="24">
        <v>9.0</v>
      </c>
      <c r="E4" s="24">
        <v>9.0</v>
      </c>
      <c r="F4" s="24">
        <v>9.0</v>
      </c>
      <c r="G4" s="24">
        <v>21.0</v>
      </c>
      <c r="H4" s="23"/>
      <c r="I4" s="23"/>
      <c r="J4" s="23"/>
      <c r="K4" s="6"/>
      <c r="L4" s="8"/>
      <c r="M4" s="8"/>
      <c r="N4" s="8"/>
      <c r="O4" s="8"/>
      <c r="P4" s="8"/>
      <c r="U4" s="25"/>
    </row>
    <row r="5">
      <c r="A5" s="6"/>
      <c r="B5" s="26">
        <f>week2!B46+1</f>
        <v>45578</v>
      </c>
      <c r="C5" s="28"/>
      <c r="D5" s="73"/>
      <c r="E5" s="73"/>
      <c r="F5" s="28" t="str">
        <f t="shared" ref="F5:F10" si="1">IFS(D5 &gt; 8, D5, D5 &lt; 1, D5, D5 &lt; 9, D5+12)</f>
        <v/>
      </c>
      <c r="G5" s="28" t="str">
        <f t="shared" ref="G5:G10" si="2">IFS(E5 &gt; 9, E5, E5 &lt; 1, E5, E5 &lt; 10, E5+12)</f>
        <v/>
      </c>
      <c r="H5" s="29" t="str">
        <f>IFERROR(__xludf.DUMMYFUNCTION("SPARKLINE({int(F5)-int($F$4),int(G5)-int(F5)},{""charttype"",""bar"";""color1"",""white"";""color2"",ifs(C5=$M$6,$R$6,C5=$M$7,$R$7,C5=$M$8,$R$8,C5=$M$9,$R$9,C5=$M$10,$R$10,C5=$M$11,$R$11, C5=$M$12,$R$12, C5=$M$13,$R$13, C5=$M$14,$R$14, C5="""", ""white"")"&amp;";""max"",int($G$4)-int($F$4)})"),"")</f>
        <v/>
      </c>
      <c r="I5" s="30">
        <f t="shared" ref="I5:I10" si="3">(G5-F5)</f>
        <v>0</v>
      </c>
      <c r="J5" s="30" t="str">
        <f t="shared" ref="J5:J10" si="4">IF(I5 = 12, 1, AE71)</f>
        <v/>
      </c>
      <c r="K5" s="6"/>
      <c r="L5" s="8"/>
      <c r="M5" s="31" t="s">
        <v>14</v>
      </c>
      <c r="N5" s="32"/>
      <c r="O5" s="33"/>
      <c r="P5" s="8"/>
      <c r="Q5" s="34" t="s">
        <v>15</v>
      </c>
      <c r="S5" s="35"/>
      <c r="U5" s="9"/>
    </row>
    <row r="6">
      <c r="A6" s="6"/>
      <c r="B6" s="26">
        <f>week2!B46+1</f>
        <v>45578</v>
      </c>
      <c r="C6" s="27"/>
      <c r="D6" s="73"/>
      <c r="E6" s="73"/>
      <c r="F6" s="28" t="str">
        <f t="shared" si="1"/>
        <v/>
      </c>
      <c r="G6" s="28" t="str">
        <f t="shared" si="2"/>
        <v/>
      </c>
      <c r="H6" s="29" t="str">
        <f>IFERROR(__xludf.DUMMYFUNCTION("SPARKLINE({int(F6)-int($F$4),int(G6)-int(F6)},{""charttype"",""bar"";""color1"",""white"";""color2"",ifs(C6=$M$6,$R$6,C6=$M$7,$R$7,C6=$M$8,$R$8,C6=$M$9,$R$9,C6=$M$10,$R$10,C6=$M$11,$R$11, C6=$M$12,$R$12, C6=$M$13,$R$13, C6=$M$14,$R$14, C6="""", ""white"")"&amp;";""max"",int($G$4)-int($F$4)})"),"")</f>
        <v/>
      </c>
      <c r="I6" s="30">
        <f t="shared" si="3"/>
        <v>0</v>
      </c>
      <c r="J6" s="30" t="str">
        <f t="shared" si="4"/>
        <v/>
      </c>
      <c r="K6" s="6" t="str">
        <f t="shared" ref="K6:K11" si="5">IF(I6 = 8, 1, AE72)</f>
        <v/>
      </c>
      <c r="L6" s="146"/>
      <c r="M6" s="36" t="str">
        <f>week1!M6</f>
        <v>Employee 1</v>
      </c>
      <c r="N6" s="37"/>
      <c r="O6" s="38"/>
      <c r="P6" s="8"/>
      <c r="Q6" s="39" t="s">
        <v>17</v>
      </c>
      <c r="R6" s="37" t="s">
        <v>18</v>
      </c>
      <c r="U6" s="9"/>
    </row>
    <row r="7">
      <c r="A7" s="6"/>
      <c r="B7" s="26">
        <f>week2!B46+1</f>
        <v>45578</v>
      </c>
      <c r="C7" s="28"/>
      <c r="D7" s="73"/>
      <c r="E7" s="73"/>
      <c r="F7" s="28" t="str">
        <f t="shared" si="1"/>
        <v/>
      </c>
      <c r="G7" s="28" t="str">
        <f t="shared" si="2"/>
        <v/>
      </c>
      <c r="H7" s="29" t="str">
        <f>IFERROR(__xludf.DUMMYFUNCTION("SPARKLINE({int(F7)-int($F$4),int(G7)-int(F7)},{""charttype"",""bar"";""color1"",""white"";""color2"",ifs(C7=$M$6,$R$6,C7=$M$7,$R$7,C7=$M$8,$R$8,C7=$M$9,$R$9,C7=$M$10,$R$10,C7=$M$11,$R$11, C7=$M$12,$R$12, C7=$M$13,$R$13, C7=$M$14,$R$14, C7="""", ""white"")"&amp;";""max"",int($G$4)-int($F$4)})"),"")</f>
        <v/>
      </c>
      <c r="I7" s="30">
        <f t="shared" si="3"/>
        <v>0</v>
      </c>
      <c r="J7" s="30" t="str">
        <f t="shared" si="4"/>
        <v/>
      </c>
      <c r="K7" s="6" t="str">
        <f t="shared" si="5"/>
        <v/>
      </c>
      <c r="L7" s="146"/>
      <c r="M7" s="40" t="str">
        <f>week1!M7</f>
        <v>Employee 2</v>
      </c>
      <c r="N7" s="41"/>
      <c r="O7" s="38"/>
      <c r="P7" s="8"/>
      <c r="Q7" s="39" t="s">
        <v>20</v>
      </c>
      <c r="R7" s="41" t="s">
        <v>21</v>
      </c>
      <c r="U7" s="9"/>
    </row>
    <row r="8">
      <c r="A8" s="6"/>
      <c r="B8" s="26">
        <f>week2!B46+1</f>
        <v>45578</v>
      </c>
      <c r="C8" s="28"/>
      <c r="D8" s="28"/>
      <c r="E8" s="28"/>
      <c r="F8" s="28" t="str">
        <f t="shared" si="1"/>
        <v/>
      </c>
      <c r="G8" s="28" t="str">
        <f t="shared" si="2"/>
        <v/>
      </c>
      <c r="H8" s="29" t="str">
        <f>IFERROR(__xludf.DUMMYFUNCTION("SPARKLINE({int(F8)-int($F$4),int(G8)-int(F8)},{""charttype"",""bar"";""color1"",""white"";""color2"",ifs(C8=$M$6,$R$6,C8=$M$7,$R$7,C8=$M$8,$R$8,C8=$M$9,$R$9,C8=$M$10,$R$10,C8=$M$11,$R$11, C8=$M$12,$R$12, C8=$M$13,$R$13, C8=$M$14,$R$14, C8="""", ""white"")"&amp;";""max"",int($G$4)-int($F$4)})"),"")</f>
        <v/>
      </c>
      <c r="I8" s="30">
        <f t="shared" si="3"/>
        <v>0</v>
      </c>
      <c r="J8" s="30" t="str">
        <f t="shared" si="4"/>
        <v/>
      </c>
      <c r="K8" s="6" t="str">
        <f t="shared" si="5"/>
        <v/>
      </c>
      <c r="L8" s="146"/>
      <c r="M8" s="42" t="str">
        <f>week1!M8</f>
        <v>Employee 3</v>
      </c>
      <c r="N8" s="43"/>
      <c r="O8" s="38"/>
      <c r="P8" s="8"/>
      <c r="Q8" s="39" t="s">
        <v>23</v>
      </c>
      <c r="R8" s="43" t="s">
        <v>24</v>
      </c>
      <c r="U8" s="9"/>
    </row>
    <row r="9">
      <c r="A9" s="6"/>
      <c r="B9" s="26">
        <f>week2!B46+1</f>
        <v>45578</v>
      </c>
      <c r="C9" s="28"/>
      <c r="D9" s="28"/>
      <c r="E9" s="28"/>
      <c r="F9" s="28" t="str">
        <f t="shared" si="1"/>
        <v/>
      </c>
      <c r="G9" s="28" t="str">
        <f t="shared" si="2"/>
        <v/>
      </c>
      <c r="H9" s="29" t="str">
        <f>IFERROR(__xludf.DUMMYFUNCTION("SPARKLINE({int(F9)-int($F$4),int(G9)-int(F9)},{""charttype"",""bar"";""color1"",""white"";""color2"",ifs(C9=$M$6,$R$6,C9=$M$7,$R$7,C9=$M$8,$R$8,C9=$M$9,$R$9,C9=$M$10,$R$10,C9=$M$11,$R$11, C9=$M$12,$R$12, C9=$M$13,$R$13, C9=$M$14,$R$14, C9="""", ""white"")"&amp;";""max"",int($G$4)-int($F$4)})"),"")</f>
        <v/>
      </c>
      <c r="I9" s="30">
        <f t="shared" si="3"/>
        <v>0</v>
      </c>
      <c r="J9" s="30" t="str">
        <f t="shared" si="4"/>
        <v/>
      </c>
      <c r="K9" s="6" t="str">
        <f t="shared" si="5"/>
        <v/>
      </c>
      <c r="L9" s="146"/>
      <c r="M9" s="44" t="str">
        <f>week1!M9</f>
        <v>Employee 4</v>
      </c>
      <c r="N9" s="45"/>
      <c r="O9" s="38"/>
      <c r="P9" s="8"/>
      <c r="Q9" s="39" t="s">
        <v>26</v>
      </c>
      <c r="R9" s="46" t="s">
        <v>27</v>
      </c>
      <c r="U9" s="9"/>
    </row>
    <row r="10">
      <c r="A10" s="6"/>
      <c r="B10" s="47">
        <f>week2!B46+1</f>
        <v>45578</v>
      </c>
      <c r="C10" s="48"/>
      <c r="D10" s="48"/>
      <c r="E10" s="48"/>
      <c r="F10" s="28" t="str">
        <f t="shared" si="1"/>
        <v/>
      </c>
      <c r="G10" s="28" t="str">
        <f t="shared" si="2"/>
        <v/>
      </c>
      <c r="H10" s="29" t="str">
        <f>IFERROR(__xludf.DUMMYFUNCTION("SPARKLINE({int(F10)-int($F$4),int(G10)-int(F10)},{""charttype"",""bar"";""color1"",""white"";""color2"",ifs(C10=$M$6,$R$6,C10=$M$7,$R$7,C10=$M$8,$R$8,C10=$M$9,$R$9,C10=$M$10,$R$10,C10=$M$11,$R$11, C10=$M$12,$R$12, C10=$M$13,$R$13, C10=$M$14,$R$14, C10="""&amp;""", ""white"");""max"",int($G$4)-int($F$4)})"),"")</f>
        <v/>
      </c>
      <c r="I10" s="30">
        <f t="shared" si="3"/>
        <v>0</v>
      </c>
      <c r="J10" s="30" t="str">
        <f t="shared" si="4"/>
        <v/>
      </c>
      <c r="K10" s="6" t="str">
        <f t="shared" si="5"/>
        <v/>
      </c>
      <c r="L10" s="146"/>
      <c r="M10" s="49" t="str">
        <f>week1!M10</f>
        <v>Employee 5</v>
      </c>
      <c r="N10" s="50"/>
      <c r="O10" s="38"/>
      <c r="P10" s="8"/>
      <c r="Q10" s="39" t="s">
        <v>29</v>
      </c>
      <c r="R10" s="50" t="s">
        <v>30</v>
      </c>
      <c r="U10" s="9"/>
    </row>
    <row r="11">
      <c r="A11" s="6"/>
      <c r="B11" s="17">
        <f t="shared" ref="B11:B52" si="7">B4+1</f>
        <v>45579</v>
      </c>
      <c r="C11" s="51"/>
      <c r="D11" s="51"/>
      <c r="E11" s="52"/>
      <c r="F11" s="53"/>
      <c r="G11" s="54"/>
      <c r="H11" s="55" t="s">
        <v>31</v>
      </c>
      <c r="I11" s="56">
        <f t="shared" ref="I11:J11" si="6">SUM(I5:I10)</f>
        <v>0</v>
      </c>
      <c r="J11" s="56">
        <f t="shared" si="6"/>
        <v>0</v>
      </c>
      <c r="K11" s="6" t="str">
        <f t="shared" si="5"/>
        <v/>
      </c>
      <c r="L11" s="146"/>
      <c r="M11" s="57" t="str">
        <f>week1!M11</f>
        <v>Employee 6</v>
      </c>
      <c r="N11" s="58"/>
      <c r="O11" s="38"/>
      <c r="P11" s="8"/>
      <c r="Q11" s="39" t="s">
        <v>33</v>
      </c>
      <c r="R11" s="58" t="s">
        <v>34</v>
      </c>
      <c r="U11" s="9"/>
    </row>
    <row r="12">
      <c r="A12" s="21"/>
      <c r="B12" s="26">
        <f t="shared" si="7"/>
        <v>45579</v>
      </c>
      <c r="C12" s="28"/>
      <c r="D12" s="73"/>
      <c r="E12" s="73"/>
      <c r="F12" s="28" t="str">
        <f t="shared" ref="F12:F17" si="8">IFS(D12 &gt; 8, D12, D12 &lt; 1, D12, D12 &lt; 9, D12+12)</f>
        <v/>
      </c>
      <c r="G12" s="28" t="str">
        <f t="shared" ref="G12:G17" si="9">IFS(E12 &gt; 9, E12, E12 &lt; 1, E12, E12 &lt; 10, E12+12)</f>
        <v/>
      </c>
      <c r="H12" s="29" t="str">
        <f>IFERROR(__xludf.DUMMYFUNCTION("SPARKLINE({int(F12)-int($F$4),int(G12)-int(F12)},{""charttype"",""bar"";""color1"",""white"";""color2"",ifs(C12=$M$6,$R$6,C12=$M$7,$R$7,C12=$M$8,$R$8,C12=$M$9,$R$9,C12=$M$10,$R$10,C12=$M$11,$R$11, C12=$M$12,$R$12, C12=$M$13,$R$13, C12=$M$14,$R$14, C12="""&amp;""", ""white"");""max"",int($G$4)-int($F$4)})"),"")</f>
        <v/>
      </c>
      <c r="I12" s="30">
        <f t="shared" ref="I12:I17" si="10">(G12-F12)</f>
        <v>0</v>
      </c>
      <c r="J12" s="30" t="str">
        <f t="shared" ref="J12:J17" si="11">IF(I12 = 12, 1, AE77)</f>
        <v/>
      </c>
      <c r="K12" s="6"/>
      <c r="L12" s="146"/>
      <c r="M12" s="59" t="str">
        <f>week1!M12</f>
        <v>Employee 7</v>
      </c>
      <c r="N12" s="60"/>
      <c r="O12" s="38"/>
      <c r="P12" s="8"/>
      <c r="Q12" s="39" t="s">
        <v>36</v>
      </c>
      <c r="R12" s="61" t="s">
        <v>37</v>
      </c>
      <c r="U12" s="9"/>
    </row>
    <row r="13">
      <c r="A13" s="6"/>
      <c r="B13" s="26">
        <f t="shared" si="7"/>
        <v>45579</v>
      </c>
      <c r="C13" s="28"/>
      <c r="D13" s="73"/>
      <c r="E13" s="73"/>
      <c r="F13" s="28" t="str">
        <f t="shared" si="8"/>
        <v/>
      </c>
      <c r="G13" s="28" t="str">
        <f t="shared" si="9"/>
        <v/>
      </c>
      <c r="H13" s="29" t="str">
        <f>IFERROR(__xludf.DUMMYFUNCTION("SPARKLINE({int(F13)-int($F$4),int(G13)-int(F13)},{""charttype"",""bar"";""color1"",""white"";""color2"",ifs(C13=$M$6,$R$6,C13=$M$7,$R$7,C13=$M$8,$R$8,C13=$M$9,$R$9,C13=$M$10,$R$10,C13=$M$11,$R$11, C13=$M$12,$R$12, C13=$M$13,$R$13, C13=$M$14,$R$14, C13="""&amp;""", ""white"");""max"",int($G$4)-int($F$4)})"),"")</f>
        <v/>
      </c>
      <c r="I13" s="30">
        <f t="shared" si="10"/>
        <v>0</v>
      </c>
      <c r="J13" s="30" t="str">
        <f t="shared" si="11"/>
        <v/>
      </c>
      <c r="K13" s="6" t="str">
        <f t="shared" ref="K13:K18" si="12">IF(I13 = 8, 1, AE78)</f>
        <v/>
      </c>
      <c r="L13" s="146"/>
      <c r="M13" s="62" t="str">
        <f>week1!M13</f>
        <v>Employee 8</v>
      </c>
      <c r="N13" s="63"/>
      <c r="O13" s="38"/>
      <c r="P13" s="8"/>
      <c r="Q13" s="39" t="s">
        <v>39</v>
      </c>
      <c r="R13" s="64" t="s">
        <v>40</v>
      </c>
      <c r="U13" s="9"/>
    </row>
    <row r="14">
      <c r="A14" s="6"/>
      <c r="B14" s="26">
        <f t="shared" si="7"/>
        <v>45579</v>
      </c>
      <c r="C14" s="27"/>
      <c r="D14" s="74"/>
      <c r="E14" s="73"/>
      <c r="F14" s="28" t="str">
        <f t="shared" si="8"/>
        <v/>
      </c>
      <c r="G14" s="28" t="str">
        <f t="shared" si="9"/>
        <v/>
      </c>
      <c r="H14" s="29" t="str">
        <f>IFERROR(__xludf.DUMMYFUNCTION("SPARKLINE({int(F14)-int($F$4),int(G14)-int(F14)},{""charttype"",""bar"";""color1"",""white"";""color2"",ifs(C14=$M$6,$R$6,C14=$M$7,$R$7,C14=$M$8,$R$8,C14=$M$9,$R$9,C14=$M$10,$R$10,C14=$M$11,$R$11, C14=$M$12,$R$12, C14=$M$13,$R$13, C14=$M$14,$R$14, C14="""&amp;""", ""white"");""max"",int($G$4)-int($F$4)})"),"")</f>
        <v/>
      </c>
      <c r="I14" s="30">
        <f t="shared" si="10"/>
        <v>0</v>
      </c>
      <c r="J14" s="30" t="str">
        <f t="shared" si="11"/>
        <v/>
      </c>
      <c r="K14" s="6" t="str">
        <f t="shared" si="12"/>
        <v/>
      </c>
      <c r="L14" s="8"/>
      <c r="M14" s="65" t="str">
        <f>week1!M14</f>
        <v>Employee 9</v>
      </c>
      <c r="N14" s="66"/>
      <c r="O14" s="67"/>
      <c r="P14" s="8"/>
      <c r="Q14" s="39" t="s">
        <v>42</v>
      </c>
      <c r="R14" s="68" t="s">
        <v>43</v>
      </c>
      <c r="U14" s="9"/>
    </row>
    <row r="15">
      <c r="A15" s="6"/>
      <c r="B15" s="26">
        <f t="shared" si="7"/>
        <v>45579</v>
      </c>
      <c r="C15" s="27"/>
      <c r="D15" s="74"/>
      <c r="E15" s="73"/>
      <c r="F15" s="28" t="str">
        <f t="shared" si="8"/>
        <v/>
      </c>
      <c r="G15" s="28" t="str">
        <f t="shared" si="9"/>
        <v/>
      </c>
      <c r="H15" s="29" t="str">
        <f>IFERROR(__xludf.DUMMYFUNCTION("SPARKLINE({int(F15)-int($F$4),int(G15)-int(F15)},{""charttype"",""bar"";""color1"",""white"";""color2"",ifs(C15=$M$6,$R$6,C15=$M$7,$R$7,C15=$M$8,$R$8,C15=$M$9,$R$9,C15=$M$10,$R$10,C15=$M$11,$R$11, C15=$M$12,$R$12, C15=$M$13,$R$13, C15=$M$14,$R$14, C15="""&amp;""", ""white"");""max"",int($G$4)-int($F$4)})"),"")</f>
        <v/>
      </c>
      <c r="I15" s="30">
        <f t="shared" si="10"/>
        <v>0</v>
      </c>
      <c r="J15" s="30" t="str">
        <f t="shared" si="11"/>
        <v/>
      </c>
      <c r="K15" s="6" t="str">
        <f t="shared" si="12"/>
        <v/>
      </c>
      <c r="L15" s="8"/>
      <c r="M15" s="69"/>
      <c r="N15" s="69"/>
      <c r="O15" s="69"/>
      <c r="P15" s="8"/>
      <c r="U15" s="9"/>
    </row>
    <row r="16">
      <c r="A16" s="6"/>
      <c r="B16" s="26">
        <f t="shared" si="7"/>
        <v>45579</v>
      </c>
      <c r="C16" s="27"/>
      <c r="D16" s="27"/>
      <c r="E16" s="27"/>
      <c r="F16" s="28" t="str">
        <f t="shared" si="8"/>
        <v/>
      </c>
      <c r="G16" s="28" t="str">
        <f t="shared" si="9"/>
        <v/>
      </c>
      <c r="H16" s="29" t="str">
        <f>IFERROR(__xludf.DUMMYFUNCTION("SPARKLINE({int(F16)-int($F$4),int(G16)-int(F16)},{""charttype"",""bar"";""color1"",""white"";""color2"",ifs(C16=$M$6,$R$6,C16=$M$7,$R$7,C16=$M$8,$R$8,C16=$M$9,$R$9,C16=$M$10,$R$10,C16=$M$11,$R$11, C16=$M$12,$R$12, C16=$M$13,$R$13, C16=$M$14,$R$14, C16="""&amp;""", ""white"");""max"",int($G$4)-int($F$4)})"),"")</f>
        <v/>
      </c>
      <c r="I16" s="30">
        <f t="shared" si="10"/>
        <v>0</v>
      </c>
      <c r="J16" s="30" t="str">
        <f t="shared" si="11"/>
        <v/>
      </c>
      <c r="K16" s="6" t="str">
        <f t="shared" si="12"/>
        <v/>
      </c>
      <c r="L16" s="8"/>
      <c r="M16" s="8"/>
      <c r="N16" s="8"/>
      <c r="O16" s="8"/>
      <c r="P16" s="8"/>
      <c r="U16" s="9"/>
    </row>
    <row r="17">
      <c r="A17" s="6"/>
      <c r="B17" s="47">
        <f t="shared" si="7"/>
        <v>45579</v>
      </c>
      <c r="C17" s="48"/>
      <c r="D17" s="48"/>
      <c r="E17" s="48"/>
      <c r="F17" s="28" t="str">
        <f t="shared" si="8"/>
        <v/>
      </c>
      <c r="G17" s="28" t="str">
        <f t="shared" si="9"/>
        <v/>
      </c>
      <c r="H17" s="29" t="str">
        <f>IFERROR(__xludf.DUMMYFUNCTION("SPARKLINE({int(F17)-int($F$4),int(G17)-int(F17)},{""charttype"",""bar"";""color1"",""white"";""color2"",ifs(C17=$M$6,$R$6,C17=$M$7,$R$7,C17=$M$8,$R$8,C17=$M$9,$R$9,C17=$M$10,$R$10,C17=$M$11,$R$11, C17=$M$12,$R$12, C17=$M$13,$R$13, C17=$M$14,$R$14, C17="""&amp;""", ""white"");""max"",int($G$4)-int($F$4)})"),"")</f>
        <v/>
      </c>
      <c r="I17" s="30">
        <f t="shared" si="10"/>
        <v>0</v>
      </c>
      <c r="J17" s="30" t="str">
        <f t="shared" si="11"/>
        <v/>
      </c>
      <c r="K17" s="6" t="str">
        <f t="shared" si="12"/>
        <v/>
      </c>
      <c r="L17" s="8"/>
      <c r="M17" s="8"/>
      <c r="N17" s="8"/>
      <c r="O17" s="8"/>
      <c r="P17" s="8"/>
      <c r="U17" s="9"/>
    </row>
    <row r="18">
      <c r="A18" s="6"/>
      <c r="B18" s="17">
        <f t="shared" si="7"/>
        <v>45580</v>
      </c>
      <c r="C18" s="51"/>
      <c r="D18" s="51"/>
      <c r="E18" s="52"/>
      <c r="F18" s="53"/>
      <c r="G18" s="54"/>
      <c r="H18" s="55" t="s">
        <v>31</v>
      </c>
      <c r="I18" s="56">
        <f t="shared" ref="I18:J18" si="13">SUM(I12:I17)</f>
        <v>0</v>
      </c>
      <c r="J18" s="56">
        <f t="shared" si="13"/>
        <v>0</v>
      </c>
      <c r="K18" s="6" t="str">
        <f t="shared" si="12"/>
        <v/>
      </c>
      <c r="L18" s="8"/>
      <c r="M18" s="70" t="s">
        <v>67</v>
      </c>
      <c r="N18" s="71"/>
      <c r="O18" s="71"/>
      <c r="P18" s="72"/>
      <c r="U18" s="9"/>
    </row>
    <row r="19">
      <c r="A19" s="21"/>
      <c r="B19" s="26">
        <f t="shared" si="7"/>
        <v>45580</v>
      </c>
      <c r="C19" s="27"/>
      <c r="D19" s="73"/>
      <c r="E19" s="74"/>
      <c r="F19" s="28" t="str">
        <f t="shared" ref="F19:F24" si="14">IFS(D19 &gt; 8, D19, D19 &lt; 1, D19, D19 &lt; 9, D19+12)</f>
        <v/>
      </c>
      <c r="G19" s="28" t="str">
        <f t="shared" ref="G19:G24" si="15">IFS(E19 &gt; 9, E19, E19 &lt; 1, E19, E19 &lt; 10, E19+12)</f>
        <v/>
      </c>
      <c r="H19" s="29" t="str">
        <f>IFERROR(__xludf.DUMMYFUNCTION("SPARKLINE({int(F19)-int($F$4),int(G19)-int(F19)},{""charttype"",""bar"";""color1"",""white"";""color2"",ifs(C19=$M$6,$R$6,C19=$M$7,$R$7,C19=$M$8,$R$8,C19=$M$9,$R$9,C19=$M$10,$R$10,C19=$M$11,$R$11, C19=$M$12,$R$12, C19=$M$13,$R$13, C19=$M$14,$R$14, C19="""&amp;""", ""white"");""max"",int($G$4)-int($F$4)})"),"")</f>
        <v/>
      </c>
      <c r="I19" s="30">
        <f t="shared" ref="I19:I24" si="16">(G19-F19)</f>
        <v>0</v>
      </c>
      <c r="J19" s="30" t="str">
        <f t="shared" ref="J19:J24" si="17">IF(I19 = 12, 1, AE83)</f>
        <v/>
      </c>
      <c r="K19" s="6"/>
      <c r="L19" s="146"/>
      <c r="M19" s="75" t="s">
        <v>45</v>
      </c>
      <c r="N19" s="76" t="s">
        <v>46</v>
      </c>
      <c r="O19" s="76" t="s">
        <v>47</v>
      </c>
      <c r="P19" s="77" t="s">
        <v>48</v>
      </c>
      <c r="U19" s="9"/>
    </row>
    <row r="20">
      <c r="A20" s="6"/>
      <c r="B20" s="26">
        <f t="shared" si="7"/>
        <v>45580</v>
      </c>
      <c r="C20" s="27"/>
      <c r="D20" s="73"/>
      <c r="E20" s="74"/>
      <c r="F20" s="28" t="str">
        <f t="shared" si="14"/>
        <v/>
      </c>
      <c r="G20" s="28" t="str">
        <f t="shared" si="15"/>
        <v/>
      </c>
      <c r="H20" s="29" t="str">
        <f>IFERROR(__xludf.DUMMYFUNCTION("SPARKLINE({int(F20)-int($F$4),int(G20)-int(F20)},{""charttype"",""bar"";""color1"",""white"";""color2"",ifs(C20=$M$6,$R$6,C20=$M$7,$R$7,C20=$M$8,$R$8,C20=$M$9,$R$9,C20=$M$10,$R$10,C20=$M$11,$R$11, C20=$M$12,$R$12, C20=$M$13,$R$13, C20=$M$14,$R$14, C20="""&amp;""", ""white"");""max"",int($G$4)-int($F$4)})"),"")</f>
        <v/>
      </c>
      <c r="I20" s="30">
        <f t="shared" si="16"/>
        <v>0</v>
      </c>
      <c r="J20" s="30" t="str">
        <f t="shared" si="17"/>
        <v/>
      </c>
      <c r="K20" s="6" t="str">
        <f t="shared" ref="K20:K25" si="18">IF(I20 = 8, 1, AE84)</f>
        <v/>
      </c>
      <c r="L20" s="146"/>
      <c r="M20" s="78" t="str">
        <f t="shared" ref="M20:M28" si="19">M6</f>
        <v>Employee 1</v>
      </c>
      <c r="N20" s="79">
        <f t="shared" ref="N20:N28" si="20">SUMIFS($I$5:$I$52,$C$5:$C$52,M20)</f>
        <v>0</v>
      </c>
      <c r="O20" s="79">
        <f t="shared" ref="O20:O28" si="21">SUMIFS($J$5:$J$53,$C$5:$C$53,M20)</f>
        <v>0</v>
      </c>
      <c r="P20" s="80">
        <f t="shared" ref="P20:P28" si="22">SUMIFS($K$5:$K$53,$C$5:$C$53,M20)</f>
        <v>0</v>
      </c>
      <c r="U20" s="9"/>
    </row>
    <row r="21">
      <c r="A21" s="6"/>
      <c r="B21" s="26">
        <f t="shared" si="7"/>
        <v>45580</v>
      </c>
      <c r="C21" s="28"/>
      <c r="D21" s="74"/>
      <c r="E21" s="73"/>
      <c r="F21" s="28" t="str">
        <f t="shared" si="14"/>
        <v/>
      </c>
      <c r="G21" s="28" t="str">
        <f t="shared" si="15"/>
        <v/>
      </c>
      <c r="H21" s="29" t="str">
        <f>IFERROR(__xludf.DUMMYFUNCTION("SPARKLINE({int(F21)-int($F$4),int(G21)-int(F21)},{""charttype"",""bar"";""color1"",""white"";""color2"",ifs(C21=$M$6,$R$6,C21=$M$7,$R$7,C21=$M$8,$R$8,C21=$M$9,$R$9,C21=$M$10,$R$10,C21=$M$11,$R$11, C21=$M$12,$R$12, C21=$M$13,$R$13, C21=$M$14,$R$14, C21="""&amp;""", ""white"");""max"",int($G$4)-int($F$4)})"),"")</f>
        <v/>
      </c>
      <c r="I21" s="30">
        <f t="shared" si="16"/>
        <v>0</v>
      </c>
      <c r="J21" s="30" t="str">
        <f t="shared" si="17"/>
        <v/>
      </c>
      <c r="K21" s="6" t="str">
        <f t="shared" si="18"/>
        <v/>
      </c>
      <c r="L21" s="146"/>
      <c r="M21" s="40" t="str">
        <f t="shared" si="19"/>
        <v>Employee 2</v>
      </c>
      <c r="N21" s="81">
        <f t="shared" si="20"/>
        <v>0</v>
      </c>
      <c r="O21" s="81">
        <f t="shared" si="21"/>
        <v>0</v>
      </c>
      <c r="P21" s="82">
        <f t="shared" si="22"/>
        <v>0</v>
      </c>
      <c r="U21" s="9"/>
    </row>
    <row r="22">
      <c r="A22" s="6"/>
      <c r="B22" s="26">
        <f t="shared" si="7"/>
        <v>45580</v>
      </c>
      <c r="C22" s="27"/>
      <c r="D22" s="74"/>
      <c r="E22" s="73"/>
      <c r="F22" s="28" t="str">
        <f t="shared" si="14"/>
        <v/>
      </c>
      <c r="G22" s="28" t="str">
        <f t="shared" si="15"/>
        <v/>
      </c>
      <c r="H22" s="29" t="str">
        <f>IFERROR(__xludf.DUMMYFUNCTION("SPARKLINE({int(F22)-int($F$4),int(G22)-int(F22)},{""charttype"",""bar"";""color1"",""white"";""color2"",ifs(C22=$M$6,$R$6,C22=$M$7,$R$7,C22=$M$8,$R$8,C22=$M$9,$R$9,C22=$M$10,$R$10,C22=$M$11,$R$11, C22=$M$12,$R$12, C22=$M$13,$R$13, C22=$M$14,$R$14, C22="""&amp;""", ""white"");""max"",int($G$4)-int($F$4)})"),"")</f>
        <v/>
      </c>
      <c r="I22" s="30">
        <f t="shared" si="16"/>
        <v>0</v>
      </c>
      <c r="J22" s="30" t="str">
        <f t="shared" si="17"/>
        <v/>
      </c>
      <c r="K22" s="6" t="str">
        <f t="shared" si="18"/>
        <v/>
      </c>
      <c r="L22" s="146"/>
      <c r="M22" s="42" t="str">
        <f t="shared" si="19"/>
        <v>Employee 3</v>
      </c>
      <c r="N22" s="83">
        <f t="shared" si="20"/>
        <v>0</v>
      </c>
      <c r="O22" s="83">
        <f t="shared" si="21"/>
        <v>0</v>
      </c>
      <c r="P22" s="84">
        <f t="shared" si="22"/>
        <v>0</v>
      </c>
      <c r="U22" s="9"/>
    </row>
    <row r="23">
      <c r="A23" s="6"/>
      <c r="B23" s="26">
        <f t="shared" si="7"/>
        <v>45580</v>
      </c>
      <c r="C23" s="28"/>
      <c r="D23" s="28"/>
      <c r="E23" s="28"/>
      <c r="F23" s="28" t="str">
        <f t="shared" si="14"/>
        <v/>
      </c>
      <c r="G23" s="28" t="str">
        <f t="shared" si="15"/>
        <v/>
      </c>
      <c r="H23" s="29" t="str">
        <f>IFERROR(__xludf.DUMMYFUNCTION("SPARKLINE({int(F23)-int($F$4),int(G23)-int(F23)},{""charttype"",""bar"";""color1"",""white"";""color2"",ifs(C23=$M$6,$R$6,C23=$M$7,$R$7,C23=$M$8,$R$8,C23=$M$9,$R$9,C23=$M$10,$R$10,C23=$M$11,$R$11, C23=$M$12,$R$12, C23=$M$13,$R$13, C23=$M$14,$R$14, C23="""&amp;""", ""white"");""max"",int($G$4)-int($F$4)})"),"")</f>
        <v/>
      </c>
      <c r="I23" s="30">
        <f t="shared" si="16"/>
        <v>0</v>
      </c>
      <c r="J23" s="30" t="str">
        <f t="shared" si="17"/>
        <v/>
      </c>
      <c r="K23" s="6" t="str">
        <f t="shared" si="18"/>
        <v/>
      </c>
      <c r="L23" s="146"/>
      <c r="M23" s="44" t="str">
        <f t="shared" si="19"/>
        <v>Employee 4</v>
      </c>
      <c r="N23" s="85">
        <f t="shared" si="20"/>
        <v>0</v>
      </c>
      <c r="O23" s="85">
        <f t="shared" si="21"/>
        <v>0</v>
      </c>
      <c r="P23" s="86">
        <f t="shared" si="22"/>
        <v>0</v>
      </c>
      <c r="U23" s="9"/>
    </row>
    <row r="24">
      <c r="A24" s="6"/>
      <c r="B24" s="47">
        <f t="shared" si="7"/>
        <v>45580</v>
      </c>
      <c r="C24" s="48"/>
      <c r="D24" s="48"/>
      <c r="E24" s="48"/>
      <c r="F24" s="28" t="str">
        <f t="shared" si="14"/>
        <v/>
      </c>
      <c r="G24" s="28" t="str">
        <f t="shared" si="15"/>
        <v/>
      </c>
      <c r="H24" s="29" t="str">
        <f>IFERROR(__xludf.DUMMYFUNCTION("SPARKLINE({int(F24)-int($F$4),int(G24)-int(F24)},{""charttype"",""bar"";""color1"",""white"";""color2"",ifs(C24=$M$6,$R$6,C24=$M$7,$R$7,C24=$M$8,$R$8,C24=$M$9,$R$9,C24=$M$10,$R$10,C24=$M$11,$R$11, C24=$M$12,$R$12, C24=$M$13,$R$13, C24=$M$14,$R$14, C24="""&amp;""", ""white"");""max"",int($G$4)-int($F$4)})"),"")</f>
        <v/>
      </c>
      <c r="I24" s="30">
        <f t="shared" si="16"/>
        <v>0</v>
      </c>
      <c r="J24" s="30" t="str">
        <f t="shared" si="17"/>
        <v/>
      </c>
      <c r="K24" s="6" t="str">
        <f t="shared" si="18"/>
        <v/>
      </c>
      <c r="L24" s="146"/>
      <c r="M24" s="49" t="str">
        <f t="shared" si="19"/>
        <v>Employee 5</v>
      </c>
      <c r="N24" s="87">
        <f t="shared" si="20"/>
        <v>0</v>
      </c>
      <c r="O24" s="87">
        <f t="shared" si="21"/>
        <v>0</v>
      </c>
      <c r="P24" s="88">
        <f t="shared" si="22"/>
        <v>0</v>
      </c>
      <c r="U24" s="9"/>
    </row>
    <row r="25">
      <c r="A25" s="6"/>
      <c r="B25" s="17">
        <f t="shared" si="7"/>
        <v>45581</v>
      </c>
      <c r="C25" s="51"/>
      <c r="D25" s="51"/>
      <c r="E25" s="52"/>
      <c r="F25" s="53"/>
      <c r="G25" s="54"/>
      <c r="H25" s="55" t="s">
        <v>31</v>
      </c>
      <c r="I25" s="56">
        <f t="shared" ref="I25:J25" si="23">SUM(I19:I24)</f>
        <v>0</v>
      </c>
      <c r="J25" s="56">
        <f t="shared" si="23"/>
        <v>0</v>
      </c>
      <c r="K25" s="6" t="str">
        <f t="shared" si="18"/>
        <v/>
      </c>
      <c r="L25" s="146"/>
      <c r="M25" s="57" t="str">
        <f t="shared" si="19"/>
        <v>Employee 6</v>
      </c>
      <c r="N25" s="89">
        <f t="shared" si="20"/>
        <v>0</v>
      </c>
      <c r="O25" s="89">
        <f t="shared" si="21"/>
        <v>0</v>
      </c>
      <c r="P25" s="90">
        <f t="shared" si="22"/>
        <v>0</v>
      </c>
      <c r="U25" s="9"/>
    </row>
    <row r="26">
      <c r="A26" s="21"/>
      <c r="B26" s="26">
        <f t="shared" si="7"/>
        <v>45581</v>
      </c>
      <c r="C26" s="28"/>
      <c r="D26" s="73"/>
      <c r="E26" s="73"/>
      <c r="F26" s="28" t="str">
        <f t="shared" ref="F26:F31" si="24">IFS(D26 &gt; 8, D26, D26 &lt; 1, D26, D26 &lt; 9, D26+12)</f>
        <v/>
      </c>
      <c r="G26" s="28" t="str">
        <f t="shared" ref="G26:G31" si="25">IFS(E26 &gt; 9, E26, E26 &lt; 1, E26, E26 &lt; 10, E26+12)</f>
        <v/>
      </c>
      <c r="H26" s="29" t="str">
        <f>IFERROR(__xludf.DUMMYFUNCTION("SPARKLINE({int(F26)-int($F$4),int(G26)-int(F26)},{""charttype"",""bar"";""color1"",""white"";""color2"",ifs(C26=$M$6,$R$6,C26=$M$7,$R$7,C26=$M$8,$R$8,C26=$M$9,$R$9,C26=$M$10,$R$10,C26=$M$11,$R$11, C26=$M$12,$R$12, C26=$M$13,$R$13, C26=$M$14,$R$14, C26="""&amp;""", ""white"");""max"",int($G$4)-int($F$4)})"),"")</f>
        <v/>
      </c>
      <c r="I26" s="30">
        <f t="shared" ref="I26:I31" si="26">(G26-F26)</f>
        <v>0</v>
      </c>
      <c r="J26" s="30" t="str">
        <f t="shared" ref="J26:J31" si="27">IF(I26 = 12, 1, AE89)</f>
        <v/>
      </c>
      <c r="K26" s="6"/>
      <c r="L26" s="146"/>
      <c r="M26" s="59" t="str">
        <f t="shared" si="19"/>
        <v>Employee 7</v>
      </c>
      <c r="N26" s="91">
        <f t="shared" si="20"/>
        <v>0</v>
      </c>
      <c r="O26" s="91">
        <f t="shared" si="21"/>
        <v>0</v>
      </c>
      <c r="P26" s="92">
        <f t="shared" si="22"/>
        <v>0</v>
      </c>
      <c r="U26" s="9"/>
    </row>
    <row r="27">
      <c r="A27" s="6"/>
      <c r="B27" s="26">
        <f t="shared" si="7"/>
        <v>45581</v>
      </c>
      <c r="C27" s="27"/>
      <c r="D27" s="73"/>
      <c r="E27" s="74"/>
      <c r="F27" s="28" t="str">
        <f t="shared" si="24"/>
        <v/>
      </c>
      <c r="G27" s="28" t="str">
        <f t="shared" si="25"/>
        <v/>
      </c>
      <c r="H27" s="29" t="str">
        <f>IFERROR(__xludf.DUMMYFUNCTION("SPARKLINE({int(F27)-int($F$4),int(G27)-int(F27)},{""charttype"",""bar"";""color1"",""white"";""color2"",ifs(C27=$M$6,$R$6,C27=$M$7,$R$7,C27=$M$8,$R$8,C27=$M$9,$R$9,C27=$M$10,$R$10,C27=$M$11,$R$11, C27=$M$12,$R$12, C27=$M$13,$R$13, C27=$M$14,$R$14, C27="""&amp;""", ""white"");""max"",int($G$4)-int($F$4)})"),"")</f>
        <v/>
      </c>
      <c r="I27" s="30">
        <f t="shared" si="26"/>
        <v>0</v>
      </c>
      <c r="J27" s="30" t="str">
        <f t="shared" si="27"/>
        <v/>
      </c>
      <c r="K27" s="6" t="str">
        <f t="shared" ref="K27:K32" si="28">IF(I27 = 8, 1, AE90)</f>
        <v/>
      </c>
      <c r="L27" s="146"/>
      <c r="M27" s="62" t="str">
        <f t="shared" si="19"/>
        <v>Employee 8</v>
      </c>
      <c r="N27" s="93">
        <f t="shared" si="20"/>
        <v>0</v>
      </c>
      <c r="O27" s="93">
        <f t="shared" si="21"/>
        <v>0</v>
      </c>
      <c r="P27" s="94">
        <f t="shared" si="22"/>
        <v>0</v>
      </c>
      <c r="U27" s="9"/>
    </row>
    <row r="28">
      <c r="A28" s="6"/>
      <c r="B28" s="26">
        <f t="shared" si="7"/>
        <v>45581</v>
      </c>
      <c r="C28" s="28"/>
      <c r="D28" s="74"/>
      <c r="E28" s="73"/>
      <c r="F28" s="28" t="str">
        <f t="shared" si="24"/>
        <v/>
      </c>
      <c r="G28" s="28" t="str">
        <f t="shared" si="25"/>
        <v/>
      </c>
      <c r="H28" s="29" t="str">
        <f>IFERROR(__xludf.DUMMYFUNCTION("SPARKLINE({int(F28)-int($F$4),int(G28)-int(F28)},{""charttype"",""bar"";""color1"",""white"";""color2"",ifs(C28=$M$6,$R$6,C28=$M$7,$R$7,C28=$M$8,$R$8,C28=$M$9,$R$9,C28=$M$10,$R$10,C28=$M$11,$R$11, C28=$M$12,$R$12, C28=$M$13,$R$13, C28=$M$14,$R$14, C28="""&amp;""", ""white"");""max"",int($G$4)-int($F$4)})"),"")</f>
        <v/>
      </c>
      <c r="I28" s="30">
        <f t="shared" si="26"/>
        <v>0</v>
      </c>
      <c r="J28" s="30" t="str">
        <f t="shared" si="27"/>
        <v/>
      </c>
      <c r="K28" s="6" t="str">
        <f t="shared" si="28"/>
        <v/>
      </c>
      <c r="L28" s="8"/>
      <c r="M28" s="95" t="str">
        <f t="shared" si="19"/>
        <v>Employee 9</v>
      </c>
      <c r="N28" s="96">
        <f t="shared" si="20"/>
        <v>0</v>
      </c>
      <c r="O28" s="96">
        <f t="shared" si="21"/>
        <v>0</v>
      </c>
      <c r="P28" s="97">
        <f t="shared" si="22"/>
        <v>0</v>
      </c>
      <c r="U28" s="9"/>
    </row>
    <row r="29">
      <c r="A29" s="6"/>
      <c r="B29" s="26">
        <f t="shared" si="7"/>
        <v>45581</v>
      </c>
      <c r="C29" s="27"/>
      <c r="D29" s="73"/>
      <c r="E29" s="73"/>
      <c r="F29" s="28" t="str">
        <f t="shared" si="24"/>
        <v/>
      </c>
      <c r="G29" s="28" t="str">
        <f t="shared" si="25"/>
        <v/>
      </c>
      <c r="H29" s="29" t="str">
        <f>IFERROR(__xludf.DUMMYFUNCTION("SPARKLINE({int(F29)-int($F$4),int(G29)-int(F29)},{""charttype"",""bar"";""color1"",""white"";""color2"",ifs(C29=$M$6,$R$6,C29=$M$7,$R$7,C29=$M$8,$R$8,C29=$M$9,$R$9,C29=$M$10,$R$10,C29=$M$11,$R$11, C29=$M$12,$R$12, C29=$M$13,$R$13, C29=$M$14,$R$14, C29="""&amp;""", ""white"");""max"",int($G$4)-int($F$4)})"),"")</f>
        <v/>
      </c>
      <c r="I29" s="30">
        <f t="shared" si="26"/>
        <v>0</v>
      </c>
      <c r="J29" s="30" t="str">
        <f t="shared" si="27"/>
        <v/>
      </c>
      <c r="K29" s="6" t="str">
        <f t="shared" si="28"/>
        <v/>
      </c>
      <c r="L29" s="8"/>
      <c r="M29" s="98" t="s">
        <v>49</v>
      </c>
      <c r="N29" s="99">
        <f>SUM(N20:N28)</f>
        <v>0</v>
      </c>
      <c r="O29" s="99">
        <f>(SUM(O20:O28))</f>
        <v>0</v>
      </c>
      <c r="P29" s="100">
        <f>sum(P20:P28)</f>
        <v>0</v>
      </c>
      <c r="U29" s="9"/>
    </row>
    <row r="30">
      <c r="A30" s="6"/>
      <c r="B30" s="26">
        <f t="shared" si="7"/>
        <v>45581</v>
      </c>
      <c r="C30" s="27"/>
      <c r="D30" s="27"/>
      <c r="E30" s="27"/>
      <c r="F30" s="28" t="str">
        <f t="shared" si="24"/>
        <v/>
      </c>
      <c r="G30" s="28" t="str">
        <f t="shared" si="25"/>
        <v/>
      </c>
      <c r="H30" s="29" t="str">
        <f>IFERROR(__xludf.DUMMYFUNCTION("SPARKLINE({int(F30)-int($F$4),int(G30)-int(F30)},{""charttype"",""bar"";""color1"",""white"";""color2"",ifs(C30=$M$6,$R$6,C30=$M$7,$R$7,C30=$M$8,$R$8,C30=$M$9,$R$9,C30=$M$10,$R$10,C30=$M$11,$R$11, C30=$M$12,$R$12, C30=$M$13,$R$13, C30=$M$14,$R$14, C30="""&amp;""", ""white"");""max"",int($G$4)-int($F$4)})"),"")</f>
        <v/>
      </c>
      <c r="I30" s="30">
        <f t="shared" si="26"/>
        <v>0</v>
      </c>
      <c r="J30" s="30" t="str">
        <f t="shared" si="27"/>
        <v/>
      </c>
      <c r="K30" s="6" t="str">
        <f t="shared" si="28"/>
        <v/>
      </c>
      <c r="L30" s="8"/>
      <c r="M30" s="69"/>
      <c r="N30" s="8"/>
      <c r="O30" s="8"/>
      <c r="P30" s="8"/>
      <c r="U30" s="9"/>
    </row>
    <row r="31">
      <c r="A31" s="6"/>
      <c r="B31" s="47">
        <f t="shared" si="7"/>
        <v>45581</v>
      </c>
      <c r="C31" s="48"/>
      <c r="D31" s="48"/>
      <c r="E31" s="48"/>
      <c r="F31" s="28" t="str">
        <f t="shared" si="24"/>
        <v/>
      </c>
      <c r="G31" s="28" t="str">
        <f t="shared" si="25"/>
        <v/>
      </c>
      <c r="H31" s="29" t="str">
        <f>IFERROR(__xludf.DUMMYFUNCTION("SPARKLINE({int(F31)-int($F$4),int(G31)-int(F31)},{""charttype"",""bar"";""color1"",""white"";""color2"",ifs(C31=$M$6,$R$6,C31=$M$7,$R$7,C31=$M$8,$R$8,C31=$M$9,$R$9,C31=$M$10,$R$10,C31=$M$11,$R$11, C31=$M$12,$R$12, C31=$M$13,$R$13, C31=$M$14,$R$14, C31="""&amp;""", ""white"");""max"",int($G$4)-int($F$4)})"),"")</f>
        <v/>
      </c>
      <c r="I31" s="30">
        <f t="shared" si="26"/>
        <v>0</v>
      </c>
      <c r="J31" s="30" t="str">
        <f t="shared" si="27"/>
        <v/>
      </c>
      <c r="K31" s="6" t="str">
        <f t="shared" si="28"/>
        <v/>
      </c>
      <c r="L31" s="8"/>
      <c r="M31" s="8"/>
      <c r="N31" s="8"/>
      <c r="O31" s="8"/>
      <c r="P31" s="8"/>
      <c r="U31" s="9"/>
    </row>
    <row r="32">
      <c r="A32" s="6"/>
      <c r="B32" s="17">
        <f t="shared" si="7"/>
        <v>45582</v>
      </c>
      <c r="C32" s="51"/>
      <c r="D32" s="51"/>
      <c r="E32" s="52"/>
      <c r="F32" s="53"/>
      <c r="G32" s="54"/>
      <c r="H32" s="55" t="s">
        <v>31</v>
      </c>
      <c r="I32" s="56">
        <f t="shared" ref="I32:J32" si="29">SUM(I26:I31)</f>
        <v>0</v>
      </c>
      <c r="J32" s="56">
        <f t="shared" si="29"/>
        <v>0</v>
      </c>
      <c r="K32" s="6" t="str">
        <f t="shared" si="28"/>
        <v/>
      </c>
      <c r="L32" s="8"/>
      <c r="M32" s="8"/>
      <c r="N32" s="8"/>
      <c r="O32" s="8"/>
      <c r="P32" s="8"/>
      <c r="U32" s="9"/>
    </row>
    <row r="33">
      <c r="A33" s="21"/>
      <c r="B33" s="26">
        <f t="shared" si="7"/>
        <v>45582</v>
      </c>
      <c r="C33" s="27"/>
      <c r="D33" s="73"/>
      <c r="E33" s="73"/>
      <c r="F33" s="28" t="str">
        <f t="shared" ref="F33:F38" si="30">IFS(D33 &gt; 8, D33, D33 &lt; 1, D33, D33 &lt; 9, D33+12)</f>
        <v/>
      </c>
      <c r="G33" s="28" t="str">
        <f t="shared" ref="G33:G38" si="31">IFS(E33 &gt; 9, E33, E33 &lt; 1, E33, E33 &lt; 10, E33+12)</f>
        <v/>
      </c>
      <c r="H33" s="29" t="str">
        <f>IFERROR(__xludf.DUMMYFUNCTION("SPARKLINE({int(F33)-int($F$4),int(G33)-int(F33)},{""charttype"",""bar"";""color1"",""white"";""color2"",ifs(C33=$M$6,$R$6,C33=$M$7,$R$7,C33=$M$8,$R$8,C33=$M$9,$R$9,C33=$M$10,$R$10,C33=$M$11,$R$11, C33=$M$12,$R$12, C33=$M$13,$R$13, C33=$M$14,$R$14, C33="""&amp;""", ""white"");""max"",int($G$4)-int($F$4)})"),"")</f>
        <v/>
      </c>
      <c r="I33" s="30">
        <f t="shared" ref="I33:I38" si="32">(G33-F33)</f>
        <v>0</v>
      </c>
      <c r="J33" s="30" t="str">
        <f t="shared" ref="J33:J38" si="33">IF(I33 = 12, 1, AE95)</f>
        <v/>
      </c>
      <c r="K33" s="6"/>
      <c r="L33" s="8"/>
      <c r="M33" s="101" t="s">
        <v>50</v>
      </c>
      <c r="N33" s="71"/>
      <c r="O33" s="71"/>
      <c r="P33" s="71"/>
      <c r="Q33" s="72"/>
      <c r="U33" s="9"/>
    </row>
    <row r="34">
      <c r="A34" s="6"/>
      <c r="B34" s="26">
        <f t="shared" si="7"/>
        <v>45582</v>
      </c>
      <c r="C34" s="28"/>
      <c r="D34" s="73"/>
      <c r="E34" s="73"/>
      <c r="F34" s="28" t="str">
        <f t="shared" si="30"/>
        <v/>
      </c>
      <c r="G34" s="28" t="str">
        <f t="shared" si="31"/>
        <v/>
      </c>
      <c r="H34" s="29" t="str">
        <f>IFERROR(__xludf.DUMMYFUNCTION("SPARKLINE({int(F34)-int($F$4),int(G34)-int(F34)},{""charttype"",""bar"";""color1"",""white"";""color2"",ifs(C34=$M$6,$R$6,C34=$M$7,$R$7,C34=$M$8,$R$8,C34=$M$9,$R$9,C34=$M$10,$R$10,C34=$M$11,$R$11, C34=$M$12,$R$12, C34=$M$13,$R$13, C34=$M$14,$R$14, C34="""&amp;""", ""white"");""max"",int($G$4)-int($F$4)})"),"")</f>
        <v/>
      </c>
      <c r="I34" s="30">
        <f t="shared" si="32"/>
        <v>0</v>
      </c>
      <c r="J34" s="30" t="str">
        <f t="shared" si="33"/>
        <v/>
      </c>
      <c r="K34" s="6"/>
      <c r="L34" s="146"/>
      <c r="M34" s="102" t="s">
        <v>45</v>
      </c>
      <c r="N34" s="103" t="s">
        <v>46</v>
      </c>
      <c r="O34" s="103" t="s">
        <v>47</v>
      </c>
      <c r="P34" s="104" t="s">
        <v>48</v>
      </c>
      <c r="Q34" s="105" t="s">
        <v>51</v>
      </c>
      <c r="U34" s="9"/>
    </row>
    <row r="35">
      <c r="A35" s="6"/>
      <c r="B35" s="26">
        <f t="shared" si="7"/>
        <v>45582</v>
      </c>
      <c r="C35" s="27"/>
      <c r="D35" s="73"/>
      <c r="E35" s="73"/>
      <c r="F35" s="28" t="str">
        <f t="shared" si="30"/>
        <v/>
      </c>
      <c r="G35" s="28" t="str">
        <f t="shared" si="31"/>
        <v/>
      </c>
      <c r="H35" s="29" t="str">
        <f>IFERROR(__xludf.DUMMYFUNCTION("SPARKLINE({int(F35)-int($F$4),int(G35)-int(F35)},{""charttype"",""bar"";""color1"",""white"";""color2"",ifs(C35=$M$6,$R$6,C35=$M$7,$R$7,C35=$M$8,$R$8,C35=$M$9,$R$9,C35=$M$10,$R$10,C35=$M$11,$R$11, C35=$M$12,$R$12, C35=$M$13,$R$13, C35=$M$14,$R$14, C35="""&amp;""", ""white"");""max"",int($G$4)-int($F$4)})"),"")</f>
        <v/>
      </c>
      <c r="I35" s="30">
        <f t="shared" si="32"/>
        <v>0</v>
      </c>
      <c r="J35" s="30" t="str">
        <f t="shared" si="33"/>
        <v/>
      </c>
      <c r="K35" s="6"/>
      <c r="L35" s="146"/>
      <c r="M35" s="106" t="str">
        <f t="shared" ref="M35:M43" si="34">M6</f>
        <v>Employee 1</v>
      </c>
      <c r="N35" s="79">
        <f>week1!N20+week2!N20+week3!N20+week4!N20+week5!N20+week6!N20</f>
        <v>0</v>
      </c>
      <c r="O35" s="79">
        <f>week1!O20+week2!O20+week3!O20+week4!O20+week5!O20+week6!O20</f>
        <v>0</v>
      </c>
      <c r="P35" s="79">
        <f>week1!P20+week2!P20+week3!P20+week4!P20+week5!P20+week6!P20</f>
        <v>0</v>
      </c>
      <c r="Q35" s="107">
        <f t="shared" ref="Q35:Q44" si="35">N35+O35+(0.5*P35)</f>
        <v>0</v>
      </c>
      <c r="U35" s="9"/>
    </row>
    <row r="36">
      <c r="A36" s="6"/>
      <c r="B36" s="26">
        <f t="shared" si="7"/>
        <v>45582</v>
      </c>
      <c r="C36" s="27"/>
      <c r="D36" s="73"/>
      <c r="E36" s="73"/>
      <c r="F36" s="28" t="str">
        <f t="shared" si="30"/>
        <v/>
      </c>
      <c r="G36" s="28" t="str">
        <f t="shared" si="31"/>
        <v/>
      </c>
      <c r="H36" s="29" t="str">
        <f>IFERROR(__xludf.DUMMYFUNCTION("SPARKLINE({int(F36)-int($F$4),int(G36)-int(F36)},{""charttype"",""bar"";""color1"",""white"";""color2"",ifs(C36=$M$6,$R$6,C36=$M$7,$R$7,C36=$M$8,$R$8,C36=$M$9,$R$9,C36=$M$10,$R$10,C36=$M$11,$R$11, C36=$M$12,$R$12, C36=$M$13,$R$13, C36=$M$14,$R$14, C36="""&amp;""", ""white"");""max"",int($G$4)-int($F$4)})"),"")</f>
        <v/>
      </c>
      <c r="I36" s="30">
        <f t="shared" si="32"/>
        <v>0</v>
      </c>
      <c r="J36" s="30" t="str">
        <f t="shared" si="33"/>
        <v/>
      </c>
      <c r="K36" s="6"/>
      <c r="L36" s="146"/>
      <c r="M36" s="108" t="str">
        <f t="shared" si="34"/>
        <v>Employee 2</v>
      </c>
      <c r="N36" s="81">
        <f>week1!N21+week2!N21+week3!N21+week4!N21+week5!N21+week6!N21</f>
        <v>0</v>
      </c>
      <c r="O36" s="81">
        <f>week1!O21+week2!O21+week3!O21+week4!O21+week5!O21+week6!O21</f>
        <v>0</v>
      </c>
      <c r="P36" s="81">
        <f>week1!P21+week2!P21+week3!P21+week4!P21+week5!P21+week6!P21</f>
        <v>0</v>
      </c>
      <c r="Q36" s="109">
        <f t="shared" si="35"/>
        <v>0</v>
      </c>
      <c r="U36" s="9"/>
    </row>
    <row r="37">
      <c r="A37" s="6"/>
      <c r="B37" s="26">
        <f t="shared" si="7"/>
        <v>45582</v>
      </c>
      <c r="C37" s="28"/>
      <c r="D37" s="28"/>
      <c r="E37" s="28"/>
      <c r="F37" s="28" t="str">
        <f t="shared" si="30"/>
        <v/>
      </c>
      <c r="G37" s="28" t="str">
        <f t="shared" si="31"/>
        <v/>
      </c>
      <c r="H37" s="29" t="str">
        <f>IFERROR(__xludf.DUMMYFUNCTION("SPARKLINE({int(F37)-int($F$4),int(G37)-int(F37)},{""charttype"",""bar"";""color1"",""white"";""color2"",ifs(C37=$M$6,$R$6,C37=$M$7,$R$7,C37=$M$8,$R$8,C37=$M$9,$R$9,C37=$M$10,$R$10,C37=$M$11,$R$11, C37=$M$12,$R$12, C37=$M$13,$R$13, C37=$M$14,$R$14, C37="""&amp;""", ""white"");""max"",int($G$4)-int($F$4)})"),"")</f>
        <v/>
      </c>
      <c r="I37" s="30">
        <f t="shared" si="32"/>
        <v>0</v>
      </c>
      <c r="J37" s="30" t="str">
        <f t="shared" si="33"/>
        <v/>
      </c>
      <c r="K37" s="6"/>
      <c r="L37" s="146"/>
      <c r="M37" s="110" t="str">
        <f t="shared" si="34"/>
        <v>Employee 3</v>
      </c>
      <c r="N37" s="83">
        <f>week1!N22+week2!N22+week3!N22+week4!N22+week5!N22+week6!N22</f>
        <v>0</v>
      </c>
      <c r="O37" s="83">
        <f>week1!O22+week2!O22+week3!O22+week4!O22+week5!O22+week6!O22</f>
        <v>0</v>
      </c>
      <c r="P37" s="83">
        <f>week1!P22+week2!P22+week3!P22+week4!P22+week5!P22+week6!P22</f>
        <v>0</v>
      </c>
      <c r="Q37" s="111">
        <f t="shared" si="35"/>
        <v>0</v>
      </c>
      <c r="U37" s="9"/>
    </row>
    <row r="38">
      <c r="A38" s="6"/>
      <c r="B38" s="47">
        <f t="shared" si="7"/>
        <v>45582</v>
      </c>
      <c r="C38" s="48"/>
      <c r="D38" s="48"/>
      <c r="E38" s="48"/>
      <c r="F38" s="28" t="str">
        <f t="shared" si="30"/>
        <v/>
      </c>
      <c r="G38" s="28" t="str">
        <f t="shared" si="31"/>
        <v/>
      </c>
      <c r="H38" s="29" t="str">
        <f>IFERROR(__xludf.DUMMYFUNCTION("SPARKLINE({int(F38)-int($F$4),int(G38)-int(F38)},{""charttype"",""bar"";""color1"",""white"";""color2"",ifs(C38=$M$6,$R$6,C38=$M$7,$R$7,C38=$M$8,$R$8,C38=$M$9,$R$9,C38=$M$10,$R$10,C38=$M$11,$R$11, C38=$M$12,$R$12, C38=$M$13,$R$13, C38=$M$14,$R$14, C38="""&amp;""", ""white"");""max"",int($G$4)-int($F$4)})"),"")</f>
        <v/>
      </c>
      <c r="I38" s="30">
        <f t="shared" si="32"/>
        <v>0</v>
      </c>
      <c r="J38" s="30" t="str">
        <f t="shared" si="33"/>
        <v/>
      </c>
      <c r="K38" s="6"/>
      <c r="L38" s="146"/>
      <c r="M38" s="112" t="str">
        <f t="shared" si="34"/>
        <v>Employee 4</v>
      </c>
      <c r="N38" s="85">
        <f>week1!N23+week2!N23+week3!N23+week4!N23+week5!N23+week6!N23</f>
        <v>0</v>
      </c>
      <c r="O38" s="85">
        <f>week1!O23+week2!O23+week3!O23+week4!O23+week5!O23+week6!O23</f>
        <v>0</v>
      </c>
      <c r="P38" s="85">
        <f>week1!P23+week2!P23+week3!P23+week4!P23+week5!P23+week6!P23</f>
        <v>0</v>
      </c>
      <c r="Q38" s="113">
        <f t="shared" si="35"/>
        <v>0</v>
      </c>
      <c r="U38" s="9"/>
    </row>
    <row r="39">
      <c r="A39" s="6"/>
      <c r="B39" s="17">
        <f t="shared" si="7"/>
        <v>45583</v>
      </c>
      <c r="C39" s="51"/>
      <c r="D39" s="51"/>
      <c r="E39" s="52"/>
      <c r="F39" s="53"/>
      <c r="G39" s="54"/>
      <c r="H39" s="55" t="s">
        <v>31</v>
      </c>
      <c r="I39" s="56">
        <f t="shared" ref="I39:J39" si="36">SUM(I33:I38)</f>
        <v>0</v>
      </c>
      <c r="J39" s="56">
        <f t="shared" si="36"/>
        <v>0</v>
      </c>
      <c r="K39" s="6"/>
      <c r="L39" s="146"/>
      <c r="M39" s="114" t="str">
        <f t="shared" si="34"/>
        <v>Employee 5</v>
      </c>
      <c r="N39" s="87">
        <f>week1!N24+week2!N24+week3!N24+week4!N24+week5!N24+week6!N24</f>
        <v>0</v>
      </c>
      <c r="O39" s="87">
        <f>week1!O24+week2!O24+week3!O24+week4!O24+week5!O24+week6!O24</f>
        <v>0</v>
      </c>
      <c r="P39" s="87">
        <f>week1!P24+week2!P24+week3!P24+week4!P24+week5!P24+week6!P24</f>
        <v>0</v>
      </c>
      <c r="Q39" s="115">
        <f t="shared" si="35"/>
        <v>0</v>
      </c>
      <c r="U39" s="9"/>
    </row>
    <row r="40">
      <c r="A40" s="21"/>
      <c r="B40" s="26">
        <f t="shared" si="7"/>
        <v>45583</v>
      </c>
      <c r="C40" s="28"/>
      <c r="D40" s="73"/>
      <c r="E40" s="74"/>
      <c r="F40" s="28" t="str">
        <f t="shared" ref="F40:F45" si="37">IFS(D40 &gt; 8, D40, D40 &lt; 1, D40, D40 &lt; 9, D40+12)</f>
        <v/>
      </c>
      <c r="G40" s="28" t="str">
        <f t="shared" ref="G40:G45" si="38">IFS(E40 &gt; 9, E40, E40 &lt; 1, E40, E40 &lt; 10, E40+12)</f>
        <v/>
      </c>
      <c r="H40" s="29" t="str">
        <f>IFERROR(__xludf.DUMMYFUNCTION("SPARKLINE({int(F40)-int($F$4),int(G40)-int(F40)},{""charttype"",""bar"";""color1"",""white"";""color2"",ifs(C40=$M$6,$R$6,C40=$M$7,$R$7,C40=$M$8,$R$8,C40=$M$9,$R$9,C40=$M$10,$R$10,C40=$M$11,$R$11, C40=$M$12,$R$12, C40=$M$13,$R$13, C40=$M$14,$R$14, C40="""&amp;""", ""white"");""max"",int($G$4)-int($F$4)})"),"")</f>
        <v/>
      </c>
      <c r="I40" s="30">
        <f t="shared" ref="I40:I45" si="39">(G40-F40)</f>
        <v>0</v>
      </c>
      <c r="J40" s="30" t="str">
        <f t="shared" ref="J40:J45" si="40">IF(I40 = 12, 1, AE101)</f>
        <v/>
      </c>
      <c r="K40" s="6"/>
      <c r="L40" s="146"/>
      <c r="M40" s="116" t="str">
        <f t="shared" si="34"/>
        <v>Employee 6</v>
      </c>
      <c r="N40" s="89">
        <f>week1!N25+week2!N25+week3!N25+week4!N25+week5!N25+week6!N25</f>
        <v>0</v>
      </c>
      <c r="O40" s="89">
        <f>week1!O25+week2!O25+week3!O25+week4!O25+week5!O25+week6!O25</f>
        <v>0</v>
      </c>
      <c r="P40" s="89">
        <f>week1!P25+week2!P25+week3!P25+week4!P25+week5!P25+week6!P25</f>
        <v>0</v>
      </c>
      <c r="Q40" s="117">
        <f t="shared" si="35"/>
        <v>0</v>
      </c>
      <c r="U40" s="9"/>
    </row>
    <row r="41">
      <c r="A41" s="6"/>
      <c r="B41" s="26">
        <f t="shared" si="7"/>
        <v>45583</v>
      </c>
      <c r="C41" s="27"/>
      <c r="D41" s="74"/>
      <c r="E41" s="74"/>
      <c r="F41" s="28" t="str">
        <f t="shared" si="37"/>
        <v/>
      </c>
      <c r="G41" s="28" t="str">
        <f t="shared" si="38"/>
        <v/>
      </c>
      <c r="H41" s="29" t="str">
        <f>IFERROR(__xludf.DUMMYFUNCTION("SPARKLINE({int(F41)-int($F$4),int(G41)-int(F41)},{""charttype"",""bar"";""color1"",""white"";""color2"",ifs(C41=$M$6,$R$6,C41=$M$7,$R$7,C41=$M$8,$R$8,C41=$M$9,$R$9,C41=$M$10,$R$10,C41=$M$11,$R$11, C41=$M$12,$R$12, C41=$M$13,$R$13, C41=$M$14,$R$14, C41="""&amp;""", ""white"");""max"",int($G$4)-int($F$4)})"),"")</f>
        <v/>
      </c>
      <c r="I41" s="30">
        <f t="shared" si="39"/>
        <v>0</v>
      </c>
      <c r="J41" s="30" t="str">
        <f t="shared" si="40"/>
        <v/>
      </c>
      <c r="K41" s="6" t="str">
        <f t="shared" ref="K41:K46" si="41">IF(I41 = 12, 1, AE102)</f>
        <v/>
      </c>
      <c r="L41" s="146"/>
      <c r="M41" s="118" t="str">
        <f t="shared" si="34"/>
        <v>Employee 7</v>
      </c>
      <c r="N41" s="91">
        <f>week1!N26+week2!N26+week3!N26+week4!N26+week5!N26+week6!N26</f>
        <v>0</v>
      </c>
      <c r="O41" s="91">
        <f>week1!O26+week2!O26+week3!O26+week4!O26+week5!O26+week6!O26</f>
        <v>0</v>
      </c>
      <c r="P41" s="91">
        <f>week1!P26+week2!P26+week3!P26+week4!P26+week5!P26+week6!P26</f>
        <v>0</v>
      </c>
      <c r="Q41" s="119">
        <f t="shared" si="35"/>
        <v>0</v>
      </c>
      <c r="U41" s="9"/>
    </row>
    <row r="42">
      <c r="A42" s="6"/>
      <c r="B42" s="26">
        <f t="shared" si="7"/>
        <v>45583</v>
      </c>
      <c r="C42" s="27"/>
      <c r="D42" s="74"/>
      <c r="E42" s="74"/>
      <c r="F42" s="28" t="str">
        <f t="shared" si="37"/>
        <v/>
      </c>
      <c r="G42" s="28" t="str">
        <f t="shared" si="38"/>
        <v/>
      </c>
      <c r="H42" s="29" t="str">
        <f>IFERROR(__xludf.DUMMYFUNCTION("SPARKLINE({int(F42)-int($F$4),int(G42)-int(F42)},{""charttype"",""bar"";""color1"",""white"";""color2"",ifs(C42=$M$6,$R$6,C42=$M$7,$R$7,C42=$M$8,$R$8,C42=$M$9,$R$9,C42=$M$10,$R$10,C42=$M$11,$R$11, C42=$M$12,$R$12, C42=$M$13,$R$13, C42=$M$14,$R$14, C42="""&amp;""", ""white"");""max"",int($G$4)-int($F$4)})"),"")</f>
        <v/>
      </c>
      <c r="I42" s="30">
        <f t="shared" si="39"/>
        <v>0</v>
      </c>
      <c r="J42" s="30" t="str">
        <f t="shared" si="40"/>
        <v/>
      </c>
      <c r="K42" s="6" t="str">
        <f t="shared" si="41"/>
        <v/>
      </c>
      <c r="L42" s="8"/>
      <c r="M42" s="120" t="str">
        <f t="shared" si="34"/>
        <v>Employee 8</v>
      </c>
      <c r="N42" s="93">
        <f>week1!N27+week2!N27+week3!N27+week4!N27+week5!N27+week6!N27</f>
        <v>0</v>
      </c>
      <c r="O42" s="93">
        <f>week1!O27+week2!O27+week3!O27+week4!O27+week5!O27+week6!O27</f>
        <v>0</v>
      </c>
      <c r="P42" s="93">
        <f>week1!P27+week2!P27+week3!P27+week4!P27+week5!P27+week6!P27</f>
        <v>0</v>
      </c>
      <c r="Q42" s="121">
        <f t="shared" si="35"/>
        <v>0</v>
      </c>
      <c r="U42" s="9"/>
    </row>
    <row r="43">
      <c r="A43" s="6"/>
      <c r="B43" s="26">
        <f t="shared" si="7"/>
        <v>45583</v>
      </c>
      <c r="C43" s="28"/>
      <c r="D43" s="73"/>
      <c r="E43" s="73"/>
      <c r="F43" s="28" t="str">
        <f t="shared" si="37"/>
        <v/>
      </c>
      <c r="G43" s="28" t="str">
        <f t="shared" si="38"/>
        <v/>
      </c>
      <c r="H43" s="29" t="str">
        <f>IFERROR(__xludf.DUMMYFUNCTION("SPARKLINE({int(F43)-int($F$4),int(G43)-int(F43)},{""charttype"",""bar"";""color1"",""white"";""color2"",ifs(C43=$M$6,$R$6,C43=$M$7,$R$7,C43=$M$8,$R$8,C43=$M$9,$R$9,C43=$M$10,$R$10,C43=$M$11,$R$11, C43=$M$12,$R$12, C43=$M$13,$R$13, C43=$M$14,$R$14, C43="""&amp;""", ""white"");""max"",int($G$4)-int($F$4)})"),"")</f>
        <v/>
      </c>
      <c r="I43" s="30">
        <f t="shared" si="39"/>
        <v>0</v>
      </c>
      <c r="J43" s="30" t="str">
        <f t="shared" si="40"/>
        <v/>
      </c>
      <c r="K43" s="6" t="str">
        <f t="shared" si="41"/>
        <v/>
      </c>
      <c r="L43" s="8"/>
      <c r="M43" s="122" t="str">
        <f t="shared" si="34"/>
        <v>Employee 9</v>
      </c>
      <c r="N43" s="96">
        <f>week1!N28+week2!N28+week3!N28+week4!N28+week5!N28+week6!N28</f>
        <v>0</v>
      </c>
      <c r="O43" s="96">
        <f>week1!O28+week2!O28+week3!O28+week4!O28+week5!O28+week6!O28</f>
        <v>0</v>
      </c>
      <c r="P43" s="96">
        <f>week1!P28+week2!P28+week3!P28+week4!P28+week5!P28+week6!P28</f>
        <v>0</v>
      </c>
      <c r="Q43" s="123">
        <f t="shared" si="35"/>
        <v>0</v>
      </c>
      <c r="U43" s="9"/>
    </row>
    <row r="44">
      <c r="A44" s="6"/>
      <c r="B44" s="26">
        <f t="shared" si="7"/>
        <v>45583</v>
      </c>
      <c r="C44" s="27"/>
      <c r="D44" s="27"/>
      <c r="E44" s="27"/>
      <c r="F44" s="28" t="str">
        <f t="shared" si="37"/>
        <v/>
      </c>
      <c r="G44" s="28" t="str">
        <f t="shared" si="38"/>
        <v/>
      </c>
      <c r="H44" s="29" t="str">
        <f>IFERROR(__xludf.DUMMYFUNCTION("SPARKLINE({int(F44)-int($F$4),int(G44)-int(F44)},{""charttype"",""bar"";""color1"",""white"";""color2"",ifs(C44=$M$6,$R$6,C44=$M$7,$R$7,C44=$M$8,$R$8,C44=$M$9,$R$9,C44=$M$10,$R$10,C44=$M$11,$R$11, C44=$M$12,$R$12, C44=$M$13,$R$13, C44=$M$14,$R$14, C44="""&amp;""", ""white"");""max"",int($G$4)-int($F$4)})"),"")</f>
        <v/>
      </c>
      <c r="I44" s="30">
        <f t="shared" si="39"/>
        <v>0</v>
      </c>
      <c r="J44" s="30" t="str">
        <f t="shared" si="40"/>
        <v/>
      </c>
      <c r="K44" s="6" t="str">
        <f t="shared" si="41"/>
        <v/>
      </c>
      <c r="L44" s="8"/>
      <c r="M44" s="98" t="s">
        <v>49</v>
      </c>
      <c r="N44" s="99">
        <f>SUM(N35:N43)</f>
        <v>0</v>
      </c>
      <c r="O44" s="99">
        <f t="shared" ref="O44:P44" si="42">(SUM(O35:O43))</f>
        <v>0</v>
      </c>
      <c r="P44" s="99">
        <f t="shared" si="42"/>
        <v>0</v>
      </c>
      <c r="Q44" s="100">
        <f t="shared" si="35"/>
        <v>0</v>
      </c>
      <c r="U44" s="9"/>
    </row>
    <row r="45">
      <c r="A45" s="6"/>
      <c r="B45" s="47">
        <f t="shared" si="7"/>
        <v>45583</v>
      </c>
      <c r="C45" s="48"/>
      <c r="D45" s="48"/>
      <c r="E45" s="48"/>
      <c r="F45" s="28" t="str">
        <f t="shared" si="37"/>
        <v/>
      </c>
      <c r="G45" s="28" t="str">
        <f t="shared" si="38"/>
        <v/>
      </c>
      <c r="H45" s="29" t="str">
        <f>IFERROR(__xludf.DUMMYFUNCTION("SPARKLINE({int(F45)-int($F$4),int(G45)-int(F45)},{""charttype"",""bar"";""color1"",""white"";""color2"",ifs(C45=$M$6,$R$6,C45=$M$7,$R$7,C45=$M$8,$R$8,C45=$M$9,$R$9,C45=$M$10,$R$10,C45=$M$11,$R$11, C45=$M$12,$R$12, C45=$M$13,$R$13, C45=$M$14,$R$14, C45="""&amp;""", ""white"");""max"",int($G$4)-int($F$4)})"),"")</f>
        <v/>
      </c>
      <c r="I45" s="30">
        <f t="shared" si="39"/>
        <v>0</v>
      </c>
      <c r="J45" s="30" t="str">
        <f t="shared" si="40"/>
        <v/>
      </c>
      <c r="K45" s="6" t="str">
        <f t="shared" si="41"/>
        <v/>
      </c>
      <c r="L45" s="8"/>
      <c r="M45" s="69"/>
      <c r="N45" s="8"/>
      <c r="O45" s="8"/>
      <c r="P45" s="8"/>
      <c r="U45" s="9"/>
    </row>
    <row r="46">
      <c r="A46" s="6"/>
      <c r="B46" s="17">
        <f t="shared" si="7"/>
        <v>45584</v>
      </c>
      <c r="C46" s="51"/>
      <c r="D46" s="51"/>
      <c r="E46" s="52"/>
      <c r="F46" s="53"/>
      <c r="G46" s="54"/>
      <c r="H46" s="55" t="s">
        <v>31</v>
      </c>
      <c r="I46" s="56">
        <f t="shared" ref="I46:J46" si="43">SUM(I40:I45)</f>
        <v>0</v>
      </c>
      <c r="J46" s="56">
        <f t="shared" si="43"/>
        <v>0</v>
      </c>
      <c r="K46" s="6" t="str">
        <f t="shared" si="41"/>
        <v/>
      </c>
      <c r="L46" s="8"/>
      <c r="M46" s="69"/>
      <c r="N46" s="8"/>
      <c r="O46" s="8"/>
      <c r="P46" s="8"/>
      <c r="U46" s="9"/>
    </row>
    <row r="47">
      <c r="A47" s="21"/>
      <c r="B47" s="26">
        <f t="shared" si="7"/>
        <v>45584</v>
      </c>
      <c r="C47" s="28"/>
      <c r="D47" s="74"/>
      <c r="E47" s="73"/>
      <c r="F47" s="28" t="str">
        <f t="shared" ref="F47:F52" si="44">IFS(D47 &gt; 8, D47, D47 &lt; 1, D47, D47 &lt; 9, D47+12)</f>
        <v/>
      </c>
      <c r="G47" s="28" t="str">
        <f t="shared" ref="G47:G52" si="45">IFS(E47 &gt; 9, E47, E47 &lt; 1, E47, E47 &lt; 10, E47+12)</f>
        <v/>
      </c>
      <c r="H47" s="29" t="str">
        <f>IFERROR(__xludf.DUMMYFUNCTION("SPARKLINE({int(F47)-int($F$4),int(G47)-int(F47)},{""charttype"",""bar"";""color1"",""white"";""color2"",ifs(C47=$M$6,$R$6,C47=$M$7,$R$7,C47=$M$8,$R$8,C47=$M$9,$R$9,C47=$M$10,$R$10,C47=$M$11,$R$11, C47=$M$12,$R$12, C47=$M$13,$R$13, C47=$M$14,$R$14, C47="""&amp;""", ""white"");""max"",int($G$4)-int($F$4)})"),"")</f>
        <v/>
      </c>
      <c r="I47" s="30">
        <f t="shared" ref="I47:I52" si="46">(G47-F47)</f>
        <v>0</v>
      </c>
      <c r="J47" s="30" t="str">
        <f t="shared" ref="J47:J52" si="47">IF(I47 = 12, 1, AE107)</f>
        <v/>
      </c>
      <c r="K47" s="6"/>
      <c r="L47" s="8"/>
      <c r="M47" s="156"/>
      <c r="N47" s="69"/>
      <c r="O47" s="69"/>
      <c r="P47" s="8"/>
      <c r="U47" s="9"/>
    </row>
    <row r="48">
      <c r="A48" s="6"/>
      <c r="B48" s="26">
        <f t="shared" si="7"/>
        <v>45584</v>
      </c>
      <c r="C48" s="27"/>
      <c r="D48" s="73"/>
      <c r="E48" s="74"/>
      <c r="F48" s="28" t="str">
        <f t="shared" si="44"/>
        <v/>
      </c>
      <c r="G48" s="28" t="str">
        <f t="shared" si="45"/>
        <v/>
      </c>
      <c r="H48" s="29" t="str">
        <f>IFERROR(__xludf.DUMMYFUNCTION("SPARKLINE({int(F48)-int($F$4),int(G48)-int(F48)},{""charttype"",""bar"";""color1"",""white"";""color2"",ifs(C48=$M$6,$R$6,C48=$M$7,$R$7,C48=$M$8,$R$8,C48=$M$9,$R$9,C48=$M$10,$R$10,C48=$M$11,$R$11, C48=$M$12,$R$12, C48=$M$13,$R$13, C48=$M$14,$R$14, C48="""&amp;""", ""white"");""max"",int($G$4)-int($F$4)})"),"")</f>
        <v/>
      </c>
      <c r="I48" s="30">
        <f t="shared" si="46"/>
        <v>0</v>
      </c>
      <c r="J48" s="30" t="str">
        <f t="shared" si="47"/>
        <v/>
      </c>
      <c r="K48" s="6" t="str">
        <f t="shared" ref="K48:K53" si="48">IF(I48 = 8, 1, AE108)</f>
        <v/>
      </c>
      <c r="L48" s="8"/>
      <c r="M48" s="157"/>
      <c r="N48" s="69"/>
      <c r="O48" s="8"/>
      <c r="P48" s="8"/>
      <c r="U48" s="9"/>
    </row>
    <row r="49">
      <c r="A49" s="6"/>
      <c r="B49" s="26">
        <f t="shared" si="7"/>
        <v>45584</v>
      </c>
      <c r="C49" s="27"/>
      <c r="D49" s="74"/>
      <c r="E49" s="74"/>
      <c r="F49" s="28" t="str">
        <f t="shared" si="44"/>
        <v/>
      </c>
      <c r="G49" s="28" t="str">
        <f t="shared" si="45"/>
        <v/>
      </c>
      <c r="H49" s="29" t="str">
        <f>IFERROR(__xludf.DUMMYFUNCTION("SPARKLINE({int(F49)-int($F$4),int(G49)-int(F49)},{""charttype"",""bar"";""color1"",""white"";""color2"",ifs(C49=$M$6,$R$6,C49=$M$7,$R$7,C49=$M$8,$R$8,C49=$M$9,$R$9,C49=$M$10,$R$10,C49=$M$11,$R$11, C49=$M$12,$R$12, C49=$M$13,$R$13, C49=$M$14,$R$14, C49="""&amp;""", ""white"");""max"",int($G$4)-int($F$4)})"),"")</f>
        <v/>
      </c>
      <c r="I49" s="30">
        <f t="shared" si="46"/>
        <v>0</v>
      </c>
      <c r="J49" s="30" t="str">
        <f t="shared" si="47"/>
        <v/>
      </c>
      <c r="K49" s="6" t="str">
        <f t="shared" si="48"/>
        <v/>
      </c>
      <c r="L49" s="8"/>
      <c r="M49" s="157"/>
      <c r="N49" s="69"/>
      <c r="O49" s="8"/>
      <c r="P49" s="8"/>
      <c r="U49" s="9"/>
    </row>
    <row r="50">
      <c r="A50" s="6"/>
      <c r="B50" s="26">
        <f t="shared" si="7"/>
        <v>45584</v>
      </c>
      <c r="C50" s="27"/>
      <c r="D50" s="74"/>
      <c r="E50" s="73"/>
      <c r="F50" s="28" t="str">
        <f t="shared" si="44"/>
        <v/>
      </c>
      <c r="G50" s="28" t="str">
        <f t="shared" si="45"/>
        <v/>
      </c>
      <c r="H50" s="29" t="str">
        <f>IFERROR(__xludf.DUMMYFUNCTION("SPARKLINE({int(F50)-int($F$4),int(G50)-int(F50)},{""charttype"",""bar"";""color1"",""white"";""color2"",ifs(C50=$M$6,$R$6,C50=$M$7,$R$7,C50=$M$8,$R$8,C50=$M$9,$R$9,C50=$M$10,$R$10,C50=$M$11,$R$11, C50=$M$12,$R$12, C50=$M$13,$R$13, C50=$M$14,$R$14, C50="""&amp;""", ""white"");""max"",int($G$4)-int($F$4)})"),"")</f>
        <v/>
      </c>
      <c r="I50" s="30">
        <f t="shared" si="46"/>
        <v>0</v>
      </c>
      <c r="J50" s="30" t="str">
        <f t="shared" si="47"/>
        <v/>
      </c>
      <c r="K50" s="6" t="str">
        <f t="shared" si="48"/>
        <v/>
      </c>
      <c r="L50" s="8"/>
      <c r="M50" s="158"/>
      <c r="N50" s="8"/>
      <c r="O50" s="8"/>
      <c r="P50" s="8"/>
      <c r="U50" s="9"/>
    </row>
    <row r="51">
      <c r="A51" s="6"/>
      <c r="B51" s="26">
        <f t="shared" si="7"/>
        <v>45584</v>
      </c>
      <c r="C51" s="28"/>
      <c r="D51" s="74"/>
      <c r="E51" s="74"/>
      <c r="F51" s="28" t="str">
        <f t="shared" si="44"/>
        <v/>
      </c>
      <c r="G51" s="28" t="str">
        <f t="shared" si="45"/>
        <v/>
      </c>
      <c r="H51" s="29" t="str">
        <f>IFERROR(__xludf.DUMMYFUNCTION("SPARKLINE({int(F51)-int($F$4),int(G51)-int(F51)},{""charttype"",""bar"";""color1"",""white"";""color2"",ifs(C51=$M$6,$R$6,C51=$M$7,$R$7,C51=$M$8,$R$8,C51=$M$9,$R$9,C51=$M$10,$R$10,C51=$M$11,$R$11, C51=$M$12,$R$12, C51=$M$13,$R$13, C51=$M$14,$R$14, C51="""&amp;""", ""white"");""max"",int($G$4)-int($F$4)})"),"")</f>
        <v/>
      </c>
      <c r="I51" s="30">
        <f t="shared" si="46"/>
        <v>0</v>
      </c>
      <c r="J51" s="30" t="str">
        <f t="shared" si="47"/>
        <v/>
      </c>
      <c r="K51" s="6" t="str">
        <f t="shared" si="48"/>
        <v/>
      </c>
      <c r="L51" s="8"/>
      <c r="M51" s="157"/>
      <c r="N51" s="69"/>
      <c r="O51" s="8"/>
      <c r="P51" s="8"/>
      <c r="U51" s="9"/>
    </row>
    <row r="52">
      <c r="A52" s="6"/>
      <c r="B52" s="26">
        <f t="shared" si="7"/>
        <v>45584</v>
      </c>
      <c r="C52" s="28"/>
      <c r="D52" s="28"/>
      <c r="E52" s="27"/>
      <c r="F52" s="28" t="str">
        <f t="shared" si="44"/>
        <v/>
      </c>
      <c r="G52" s="28" t="str">
        <f t="shared" si="45"/>
        <v/>
      </c>
      <c r="H52" s="29" t="str">
        <f>IFERROR(__xludf.DUMMYFUNCTION("SPARKLINE({int(F52)-int($F$4),int(G52)-int(F52)},{""charttype"",""bar"";""color1"",""white"";""color2"",ifs(C52=$M$6,$R$6,C52=$M$7,$R$7,C52=$M$8,$R$8,C52=$M$9,$R$9,C52=$M$10,$R$10,C52=$M$11,$R$11, C52=$M$12,$R$12, C52=$M$13,$R$13, C52=$M$14,$R$14, C52="""&amp;""", ""white"");""max"",int($G$4)-int($F$4)})"),"")</f>
        <v/>
      </c>
      <c r="I52" s="30">
        <f t="shared" si="46"/>
        <v>0</v>
      </c>
      <c r="J52" s="30" t="str">
        <f t="shared" si="47"/>
        <v/>
      </c>
      <c r="K52" s="6" t="str">
        <f t="shared" si="48"/>
        <v/>
      </c>
      <c r="L52" s="8"/>
      <c r="M52" s="157"/>
      <c r="N52" s="69"/>
      <c r="O52" s="8"/>
      <c r="P52" s="8"/>
      <c r="U52" s="9"/>
    </row>
    <row r="53">
      <c r="A53" s="6"/>
      <c r="B53" s="14"/>
      <c r="C53" s="14"/>
      <c r="D53" s="14"/>
      <c r="E53" s="130"/>
      <c r="F53" s="131"/>
      <c r="G53" s="132"/>
      <c r="H53" s="133" t="s">
        <v>31</v>
      </c>
      <c r="I53" s="134">
        <f t="shared" ref="I53:J53" si="49">SUM(I47:I52)</f>
        <v>0</v>
      </c>
      <c r="J53" s="134">
        <f t="shared" si="49"/>
        <v>0</v>
      </c>
      <c r="K53" s="6" t="str">
        <f t="shared" si="48"/>
        <v/>
      </c>
      <c r="M53" s="158"/>
      <c r="N53" s="8"/>
      <c r="O53" s="8"/>
      <c r="U53" s="9"/>
    </row>
    <row r="54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M54" s="157"/>
      <c r="N54" s="69"/>
      <c r="O54" s="8"/>
      <c r="U54" s="9"/>
    </row>
    <row r="55">
      <c r="A55" s="8"/>
      <c r="B55" s="8"/>
      <c r="C55" s="8"/>
      <c r="D55" s="8"/>
      <c r="E55" s="8"/>
      <c r="F55" s="8"/>
      <c r="G55" s="8"/>
      <c r="H55" s="8"/>
      <c r="I55" s="8"/>
      <c r="J55" s="8"/>
      <c r="K55" s="6"/>
      <c r="M55" s="157"/>
      <c r="N55" s="69"/>
      <c r="O55" s="8"/>
      <c r="U55" s="9"/>
    </row>
    <row r="56">
      <c r="M56" s="157"/>
      <c r="N56" s="159"/>
      <c r="O56" s="136"/>
      <c r="U56" s="9"/>
    </row>
    <row r="57">
      <c r="M57" s="139"/>
      <c r="O57" s="136"/>
      <c r="U57" s="9"/>
    </row>
    <row r="58">
      <c r="M58" s="139"/>
      <c r="O58" s="136"/>
      <c r="U58" s="9"/>
    </row>
    <row r="59">
      <c r="M59" s="139"/>
      <c r="O59" s="136"/>
      <c r="U59" s="9"/>
    </row>
    <row r="60">
      <c r="N60" s="136"/>
      <c r="O60" s="136"/>
      <c r="U60" s="9"/>
    </row>
    <row r="61">
      <c r="U61" s="9"/>
    </row>
    <row r="62">
      <c r="U62" s="9"/>
    </row>
    <row r="63">
      <c r="U63" s="9"/>
    </row>
  </sheetData>
  <mergeCells count="15">
    <mergeCell ref="M18:P18"/>
    <mergeCell ref="M33:Q33"/>
    <mergeCell ref="N9:O9"/>
    <mergeCell ref="N10:O10"/>
    <mergeCell ref="N11:O11"/>
    <mergeCell ref="N12:O12"/>
    <mergeCell ref="N13:O13"/>
    <mergeCell ref="N14:O14"/>
    <mergeCell ref="D2:E2"/>
    <mergeCell ref="F2:G2"/>
    <mergeCell ref="Q5:R5"/>
    <mergeCell ref="M5:O5"/>
    <mergeCell ref="N6:O6"/>
    <mergeCell ref="N7:O7"/>
    <mergeCell ref="N8:O8"/>
  </mergeCells>
  <printOptions gridLines="1" horizontalCentered="1"/>
  <pageMargins bottom="0.75" footer="0.0" header="0.0" left="0.7" right="0.7" top="0.75"/>
  <pageSetup cellComments="atEnd" orientation="landscape" pageOrder="overThenDown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4.0"/>
    <col customWidth="1" min="2" max="2" width="26.0"/>
    <col customWidth="1" min="4" max="4" width="11.25"/>
    <col customWidth="1" min="5" max="5" width="10.63"/>
    <col customWidth="1" hidden="1" min="6" max="6" width="10.88"/>
    <col customWidth="1" hidden="1" min="7" max="7" width="11.75"/>
    <col customWidth="1" min="8" max="8" width="25.38"/>
    <col customWidth="1" min="9" max="9" width="7.13"/>
    <col customWidth="1" min="10" max="10" width="12.63"/>
    <col customWidth="1" min="11" max="11" width="3.25"/>
    <col customWidth="1" min="12" max="12" width="12.5"/>
    <col customWidth="1" min="14" max="14" width="16.13"/>
    <col customWidth="1" min="15" max="15" width="16.0"/>
  </cols>
  <sheetData>
    <row r="1">
      <c r="A1" s="160">
        <v>13.0</v>
      </c>
      <c r="B1" s="7"/>
      <c r="C1" s="6"/>
      <c r="D1" s="7"/>
      <c r="E1" s="7"/>
      <c r="F1" s="7"/>
      <c r="G1" s="7"/>
      <c r="H1" s="6"/>
      <c r="I1" s="6"/>
      <c r="J1" s="6"/>
      <c r="K1" s="6"/>
      <c r="L1" s="8"/>
      <c r="M1" s="8"/>
      <c r="N1" s="8"/>
      <c r="O1" s="8"/>
      <c r="P1" s="8"/>
      <c r="U1" s="9"/>
    </row>
    <row r="2">
      <c r="A2" s="7"/>
      <c r="B2" s="161"/>
      <c r="C2" s="11"/>
      <c r="D2" s="12" t="s">
        <v>2</v>
      </c>
      <c r="E2" s="13"/>
      <c r="F2" s="12" t="s">
        <v>3</v>
      </c>
      <c r="G2" s="13"/>
      <c r="H2" s="14"/>
      <c r="I2" s="14"/>
      <c r="J2" s="15" t="s">
        <v>4</v>
      </c>
      <c r="K2" s="6"/>
      <c r="L2" s="8"/>
      <c r="M2" s="8"/>
      <c r="N2" s="8"/>
      <c r="O2" s="8"/>
      <c r="P2" s="8"/>
      <c r="U2" s="9"/>
    </row>
    <row r="3">
      <c r="A3" s="6"/>
      <c r="B3" s="17">
        <f>week3!B46+1</f>
        <v>45585</v>
      </c>
      <c r="C3" s="18" t="s">
        <v>6</v>
      </c>
      <c r="D3" s="18" t="s">
        <v>7</v>
      </c>
      <c r="E3" s="18" t="s">
        <v>8</v>
      </c>
      <c r="F3" s="18" t="s">
        <v>9</v>
      </c>
      <c r="G3" s="18" t="s">
        <v>10</v>
      </c>
      <c r="H3" s="19" t="s">
        <v>11</v>
      </c>
      <c r="I3" s="19" t="s">
        <v>12</v>
      </c>
      <c r="J3" s="20" t="s">
        <v>13</v>
      </c>
      <c r="K3" s="16" t="s">
        <v>5</v>
      </c>
      <c r="L3" s="8"/>
      <c r="M3" s="8"/>
      <c r="N3" s="8"/>
      <c r="O3" s="8"/>
      <c r="P3" s="8"/>
      <c r="U3" s="9"/>
    </row>
    <row r="4" hidden="1">
      <c r="A4" s="21"/>
      <c r="B4" s="22"/>
      <c r="C4" s="23"/>
      <c r="D4" s="24">
        <v>9.0</v>
      </c>
      <c r="E4" s="24">
        <v>9.0</v>
      </c>
      <c r="F4" s="24">
        <v>9.0</v>
      </c>
      <c r="G4" s="24">
        <v>21.0</v>
      </c>
      <c r="H4" s="23"/>
      <c r="I4" s="23"/>
      <c r="J4" s="23"/>
      <c r="K4" s="6"/>
      <c r="L4" s="8"/>
      <c r="M4" s="8"/>
      <c r="N4" s="8"/>
      <c r="O4" s="8"/>
      <c r="P4" s="8"/>
      <c r="U4" s="25"/>
    </row>
    <row r="5">
      <c r="A5" s="6"/>
      <c r="B5" s="162">
        <f>week3!B46+1</f>
        <v>45585</v>
      </c>
      <c r="C5" s="27"/>
      <c r="D5" s="27"/>
      <c r="E5" s="27"/>
      <c r="F5" s="28" t="str">
        <f t="shared" ref="F5:F10" si="1">IFS(D5 &gt; 8, D5, D5 &lt; 1, D5, D5 &lt; 9, D5+12)</f>
        <v/>
      </c>
      <c r="G5" s="28" t="str">
        <f t="shared" ref="G5:G10" si="2">IFS(E5 &gt; 9, E5, E5 &lt; 1, E5, E5 &lt; 10, E5+12)</f>
        <v/>
      </c>
      <c r="H5" s="29" t="str">
        <f>IFERROR(__xludf.DUMMYFUNCTION("SPARKLINE({int(F5)-int($F$4),int(G5)-int(F5)},{""charttype"",""bar"";""color1"",""white"";""color2"",ifs(C5=$M$6,$R$6,C5=$M$7,$R$7,C5=$M$8,$R$8,C5=$M$9,$R$9,C5=$M$10,$R$10,C5=$M$11,$R$11, C5=$M$12,$R$12, C5=$M$13,$R$13, C5=$M$14,$R$14, C5="""", ""white"")"&amp;";""max"",int($G$4)-int($F$4)})"),"")</f>
        <v/>
      </c>
      <c r="I5" s="30">
        <f t="shared" ref="I5:I10" si="3">(G5-F5)</f>
        <v>0</v>
      </c>
      <c r="J5" s="30" t="str">
        <f t="shared" ref="J5:J10" si="4">IF(I5 = 12, 1, AE71)</f>
        <v/>
      </c>
      <c r="K5" s="6"/>
      <c r="L5" s="8"/>
      <c r="M5" s="31" t="s">
        <v>14</v>
      </c>
      <c r="N5" s="32"/>
      <c r="O5" s="33"/>
      <c r="P5" s="8"/>
      <c r="Q5" s="34" t="s">
        <v>15</v>
      </c>
      <c r="U5" s="9"/>
    </row>
    <row r="6">
      <c r="A6" s="6"/>
      <c r="B6" s="162">
        <f>week3!B46+1</f>
        <v>45585</v>
      </c>
      <c r="C6" s="27"/>
      <c r="D6" s="27"/>
      <c r="E6" s="28"/>
      <c r="F6" s="28" t="str">
        <f t="shared" si="1"/>
        <v/>
      </c>
      <c r="G6" s="28" t="str">
        <f t="shared" si="2"/>
        <v/>
      </c>
      <c r="H6" s="29" t="str">
        <f>IFERROR(__xludf.DUMMYFUNCTION("SPARKLINE({int(F6)-int($F$4),int(G6)-int(F6)},{""charttype"",""bar"";""color1"",""white"";""color2"",ifs(C6=$M$6,$R$6,C6=$M$7,$R$7,C6=$M$8,$R$8,C6=$M$9,$R$9,C6=$M$10,$R$10,C6=$M$11,$R$11, C6=$M$12,$R$12, C6=$M$13,$R$13, C6=$M$14,$R$14, C6="""", ""white"")"&amp;";""max"",int($G$4)-int($F$4)})"),"")</f>
        <v/>
      </c>
      <c r="I6" s="30">
        <f t="shared" si="3"/>
        <v>0</v>
      </c>
      <c r="J6" s="30" t="str">
        <f t="shared" si="4"/>
        <v/>
      </c>
      <c r="K6" s="6" t="str">
        <f t="shared" ref="K6:K11" si="5">IF(I6 = 8, 1, AE72)</f>
        <v/>
      </c>
      <c r="L6" s="146"/>
      <c r="M6" s="36" t="str">
        <f>week1!M6</f>
        <v>Employee 1</v>
      </c>
      <c r="N6" s="37"/>
      <c r="O6" s="38"/>
      <c r="P6" s="8"/>
      <c r="Q6" s="39" t="s">
        <v>17</v>
      </c>
      <c r="R6" s="37" t="s">
        <v>18</v>
      </c>
      <c r="U6" s="9"/>
    </row>
    <row r="7">
      <c r="A7" s="6"/>
      <c r="B7" s="162">
        <f>week3!B46+1</f>
        <v>45585</v>
      </c>
      <c r="C7" s="27"/>
      <c r="D7" s="28"/>
      <c r="E7" s="27"/>
      <c r="F7" s="28" t="str">
        <f t="shared" si="1"/>
        <v/>
      </c>
      <c r="G7" s="28" t="str">
        <f t="shared" si="2"/>
        <v/>
      </c>
      <c r="H7" s="29" t="str">
        <f>IFERROR(__xludf.DUMMYFUNCTION("SPARKLINE({int(F7)-int($F$4),int(G7)-int(F7)},{""charttype"",""bar"";""color1"",""white"";""color2"",ifs(C7=$M$6,$R$6,C7=$M$7,$R$7,C7=$M$8,$R$8,C7=$M$9,$R$9,C7=$M$10,$R$10,C7=$M$11,$R$11, C7=$M$12,$R$12, C7=$M$13,$R$13, C7=$M$14,$R$14, C7="""", ""white"")"&amp;";""max"",int($G$4)-int($F$4)})"),"")</f>
        <v/>
      </c>
      <c r="I7" s="30">
        <f t="shared" si="3"/>
        <v>0</v>
      </c>
      <c r="J7" s="30" t="str">
        <f t="shared" si="4"/>
        <v/>
      </c>
      <c r="K7" s="6" t="str">
        <f t="shared" si="5"/>
        <v/>
      </c>
      <c r="L7" s="146"/>
      <c r="M7" s="40" t="str">
        <f>week1!M7</f>
        <v>Employee 2</v>
      </c>
      <c r="N7" s="41"/>
      <c r="O7" s="38"/>
      <c r="P7" s="8"/>
      <c r="Q7" s="39" t="s">
        <v>20</v>
      </c>
      <c r="R7" s="41" t="s">
        <v>21</v>
      </c>
      <c r="U7" s="9"/>
    </row>
    <row r="8">
      <c r="A8" s="6"/>
      <c r="B8" s="162">
        <f>week3!B46+1</f>
        <v>45585</v>
      </c>
      <c r="C8" s="27"/>
      <c r="D8" s="27"/>
      <c r="E8" s="27"/>
      <c r="F8" s="28" t="str">
        <f t="shared" si="1"/>
        <v/>
      </c>
      <c r="G8" s="28" t="str">
        <f t="shared" si="2"/>
        <v/>
      </c>
      <c r="H8" s="29" t="str">
        <f>IFERROR(__xludf.DUMMYFUNCTION("SPARKLINE({int(F8)-int($F$4),int(G8)-int(F8)},{""charttype"",""bar"";""color1"",""white"";""color2"",ifs(C8=$M$6,$R$6,C8=$M$7,$R$7,C8=$M$8,$R$8,C8=$M$9,$R$9,C8=$M$10,$R$10,C8=$M$11,$R$11, C8=$M$12,$R$12, C8=$M$13,$R$13, C8=$M$14,$R$14, C8="""", ""white"")"&amp;";""max"",int($G$4)-int($F$4)})"),"")</f>
        <v/>
      </c>
      <c r="I8" s="30">
        <f t="shared" si="3"/>
        <v>0</v>
      </c>
      <c r="J8" s="30" t="str">
        <f t="shared" si="4"/>
        <v/>
      </c>
      <c r="K8" s="6" t="str">
        <f t="shared" si="5"/>
        <v/>
      </c>
      <c r="L8" s="146"/>
      <c r="M8" s="42" t="str">
        <f>week1!M8</f>
        <v>Employee 3</v>
      </c>
      <c r="N8" s="43"/>
      <c r="O8" s="38"/>
      <c r="P8" s="8"/>
      <c r="Q8" s="39" t="s">
        <v>23</v>
      </c>
      <c r="R8" s="43" t="s">
        <v>24</v>
      </c>
      <c r="U8" s="9"/>
    </row>
    <row r="9">
      <c r="A9" s="6"/>
      <c r="B9" s="162">
        <f>week3!B46+1</f>
        <v>45585</v>
      </c>
      <c r="C9" s="28"/>
      <c r="D9" s="28"/>
      <c r="E9" s="28"/>
      <c r="F9" s="28" t="str">
        <f t="shared" si="1"/>
        <v/>
      </c>
      <c r="G9" s="28" t="str">
        <f t="shared" si="2"/>
        <v/>
      </c>
      <c r="H9" s="29" t="str">
        <f>IFERROR(__xludf.DUMMYFUNCTION("SPARKLINE({int(F9)-int($F$4),int(G9)-int(F9)},{""charttype"",""bar"";""color1"",""white"";""color2"",ifs(C9=$M$6,$R$6,C9=$M$7,$R$7,C9=$M$8,$R$8,C9=$M$9,$R$9,C9=$M$10,$R$10,C9=$M$11,$R$11, C9=$M$12,$R$12, C9=$M$13,$R$13, C9=$M$14,$R$14, C9="""", ""white"")"&amp;";""max"",int($G$4)-int($F$4)})"),"")</f>
        <v/>
      </c>
      <c r="I9" s="30">
        <f t="shared" si="3"/>
        <v>0</v>
      </c>
      <c r="J9" s="30" t="str">
        <f t="shared" si="4"/>
        <v/>
      </c>
      <c r="K9" s="6" t="str">
        <f t="shared" si="5"/>
        <v/>
      </c>
      <c r="L9" s="146"/>
      <c r="M9" s="44" t="str">
        <f>week1!M9</f>
        <v>Employee 4</v>
      </c>
      <c r="N9" s="45"/>
      <c r="O9" s="38"/>
      <c r="P9" s="8"/>
      <c r="Q9" s="39" t="s">
        <v>26</v>
      </c>
      <c r="R9" s="46" t="s">
        <v>27</v>
      </c>
      <c r="U9" s="9"/>
    </row>
    <row r="10">
      <c r="A10" s="6"/>
      <c r="B10" s="162">
        <f>week3!B46+1</f>
        <v>45585</v>
      </c>
      <c r="C10" s="48"/>
      <c r="D10" s="48"/>
      <c r="E10" s="48"/>
      <c r="F10" s="28" t="str">
        <f t="shared" si="1"/>
        <v/>
      </c>
      <c r="G10" s="28" t="str">
        <f t="shared" si="2"/>
        <v/>
      </c>
      <c r="H10" s="29" t="str">
        <f>IFERROR(__xludf.DUMMYFUNCTION("SPARKLINE({int(F10)-int($F$4),int(G10)-int(F10)},{""charttype"",""bar"";""color1"",""white"";""color2"",ifs(C10=$M$6,$R$6,C10=$M$7,$R$7,C10=$M$8,$R$8,C10=$M$9,$R$9,C10=$M$10,$R$10,C10=$M$11,$R$11, C10=$M$12,$R$12, C10=$M$13,$R$13, C10=$M$14,$R$14, C10="""&amp;""", ""white"");""max"",int($G$4)-int($F$4)})"),"")</f>
        <v/>
      </c>
      <c r="I10" s="30">
        <f t="shared" si="3"/>
        <v>0</v>
      </c>
      <c r="J10" s="30" t="str">
        <f t="shared" si="4"/>
        <v/>
      </c>
      <c r="K10" s="6" t="str">
        <f t="shared" si="5"/>
        <v/>
      </c>
      <c r="L10" s="146"/>
      <c r="M10" s="49" t="str">
        <f>week1!M10</f>
        <v>Employee 5</v>
      </c>
      <c r="N10" s="50"/>
      <c r="O10" s="38"/>
      <c r="P10" s="8"/>
      <c r="Q10" s="39" t="s">
        <v>29</v>
      </c>
      <c r="R10" s="50" t="s">
        <v>30</v>
      </c>
      <c r="U10" s="9"/>
    </row>
    <row r="11">
      <c r="A11" s="6"/>
      <c r="B11" s="17">
        <f>B3+1</f>
        <v>45586</v>
      </c>
      <c r="C11" s="51"/>
      <c r="D11" s="51"/>
      <c r="E11" s="52"/>
      <c r="F11" s="53"/>
      <c r="G11" s="54"/>
      <c r="H11" s="55" t="s">
        <v>31</v>
      </c>
      <c r="I11" s="56">
        <f t="shared" ref="I11:J11" si="6">SUM(I5:I10)</f>
        <v>0</v>
      </c>
      <c r="J11" s="56">
        <f t="shared" si="6"/>
        <v>0</v>
      </c>
      <c r="K11" s="6" t="str">
        <f t="shared" si="5"/>
        <v/>
      </c>
      <c r="L11" s="146"/>
      <c r="M11" s="57" t="str">
        <f>week1!M11</f>
        <v>Employee 6</v>
      </c>
      <c r="N11" s="58"/>
      <c r="O11" s="38"/>
      <c r="P11" s="8"/>
      <c r="Q11" s="39" t="s">
        <v>33</v>
      </c>
      <c r="R11" s="58" t="s">
        <v>34</v>
      </c>
      <c r="U11" s="9"/>
    </row>
    <row r="12">
      <c r="A12" s="21"/>
      <c r="B12" s="26">
        <f t="shared" ref="B12:B52" si="7">B5+1</f>
        <v>45586</v>
      </c>
      <c r="C12" s="28"/>
      <c r="D12" s="73"/>
      <c r="E12" s="73"/>
      <c r="F12" s="28" t="str">
        <f t="shared" ref="F12:F17" si="8">IFS(D12 &gt; 8, D12, D12 &lt; 1, D12, D12 &lt; 9, D12+12)</f>
        <v/>
      </c>
      <c r="G12" s="28" t="str">
        <f t="shared" ref="G12:G17" si="9">IFS(E12 &gt; 9, E12, E12 &lt; 1, E12, E12 &lt; 10, E12+12)</f>
        <v/>
      </c>
      <c r="H12" s="29" t="str">
        <f>IFERROR(__xludf.DUMMYFUNCTION("SPARKLINE({int(F12)-int($F$4),int(G12)-int(F12)},{""charttype"",""bar"";""color1"",""white"";""color2"",ifs(C12=$M$6,$R$6,C12=$M$7,$R$7,C12=$M$8,$R$8,C12=$M$9,$R$9,C12=$M$10,$R$10,C12=$M$11,$R$11, C12=$M$12,$R$12, C12=$M$13,$R$13, C12=$M$14,$R$14, C12="""&amp;""", ""white"");""max"",int($G$4)-int($F$4)})"),"")</f>
        <v/>
      </c>
      <c r="I12" s="30">
        <f t="shared" ref="I12:I17" si="10">(G12-F12)</f>
        <v>0</v>
      </c>
      <c r="J12" s="30" t="str">
        <f t="shared" ref="J12:J17" si="11">IF(I12 = 12, 1, AE77)</f>
        <v/>
      </c>
      <c r="K12" s="6"/>
      <c r="L12" s="146"/>
      <c r="M12" s="59" t="str">
        <f>week1!M12</f>
        <v>Employee 7</v>
      </c>
      <c r="N12" s="60"/>
      <c r="O12" s="38"/>
      <c r="P12" s="8"/>
      <c r="Q12" s="39" t="s">
        <v>36</v>
      </c>
      <c r="R12" s="61" t="s">
        <v>37</v>
      </c>
      <c r="U12" s="9"/>
    </row>
    <row r="13">
      <c r="A13" s="6"/>
      <c r="B13" s="26">
        <f t="shared" si="7"/>
        <v>45586</v>
      </c>
      <c r="C13" s="28"/>
      <c r="D13" s="73"/>
      <c r="E13" s="73"/>
      <c r="F13" s="28" t="str">
        <f t="shared" si="8"/>
        <v/>
      </c>
      <c r="G13" s="28" t="str">
        <f t="shared" si="9"/>
        <v/>
      </c>
      <c r="H13" s="29" t="str">
        <f>IFERROR(__xludf.DUMMYFUNCTION("SPARKLINE({int(F13)-int($F$4),int(G13)-int(F13)},{""charttype"",""bar"";""color1"",""white"";""color2"",ifs(C13=$M$6,$R$6,C13=$M$7,$R$7,C13=$M$8,$R$8,C13=$M$9,$R$9,C13=$M$10,$R$10,C13=$M$11,$R$11, C13=$M$12,$R$12, C13=$M$13,$R$13, C13=$M$14,$R$14, C13="""&amp;""", ""white"");""max"",int($G$4)-int($F$4)})"),"")</f>
        <v/>
      </c>
      <c r="I13" s="30">
        <f t="shared" si="10"/>
        <v>0</v>
      </c>
      <c r="J13" s="30" t="str">
        <f t="shared" si="11"/>
        <v/>
      </c>
      <c r="K13" s="6" t="str">
        <f t="shared" ref="K13:K18" si="12">IF(I13 = 8, 1, AE78)</f>
        <v/>
      </c>
      <c r="L13" s="146"/>
      <c r="M13" s="62" t="str">
        <f>week1!M13</f>
        <v>Employee 8</v>
      </c>
      <c r="N13" s="63"/>
      <c r="O13" s="38"/>
      <c r="P13" s="8"/>
      <c r="Q13" s="39" t="s">
        <v>39</v>
      </c>
      <c r="R13" s="64" t="s">
        <v>40</v>
      </c>
      <c r="U13" s="9"/>
    </row>
    <row r="14">
      <c r="A14" s="6"/>
      <c r="B14" s="26">
        <f t="shared" si="7"/>
        <v>45586</v>
      </c>
      <c r="C14" s="27"/>
      <c r="D14" s="74"/>
      <c r="E14" s="73"/>
      <c r="F14" s="28" t="str">
        <f t="shared" si="8"/>
        <v/>
      </c>
      <c r="G14" s="28" t="str">
        <f t="shared" si="9"/>
        <v/>
      </c>
      <c r="H14" s="29" t="str">
        <f>IFERROR(__xludf.DUMMYFUNCTION("SPARKLINE({int(F14)-int($F$4),int(G14)-int(F14)},{""charttype"",""bar"";""color1"",""white"";""color2"",ifs(C14=$M$6,$R$6,C14=$M$7,$R$7,C14=$M$8,$R$8,C14=$M$9,$R$9,C14=$M$10,$R$10,C14=$M$11,$R$11, C14=$M$12,$R$12, C14=$M$13,$R$13, C14=$M$14,$R$14, C14="""&amp;""", ""white"");""max"",int($G$4)-int($F$4)})"),"")</f>
        <v/>
      </c>
      <c r="I14" s="30">
        <f t="shared" si="10"/>
        <v>0</v>
      </c>
      <c r="J14" s="30" t="str">
        <f t="shared" si="11"/>
        <v/>
      </c>
      <c r="K14" s="6" t="str">
        <f t="shared" si="12"/>
        <v/>
      </c>
      <c r="L14" s="8"/>
      <c r="M14" s="65" t="str">
        <f>week1!M14</f>
        <v>Employee 9</v>
      </c>
      <c r="N14" s="66"/>
      <c r="O14" s="67"/>
      <c r="P14" s="8"/>
      <c r="Q14" s="39" t="s">
        <v>42</v>
      </c>
      <c r="R14" s="68" t="s">
        <v>43</v>
      </c>
      <c r="U14" s="9"/>
    </row>
    <row r="15">
      <c r="A15" s="6"/>
      <c r="B15" s="26">
        <f t="shared" si="7"/>
        <v>45586</v>
      </c>
      <c r="C15" s="27"/>
      <c r="D15" s="74"/>
      <c r="E15" s="73"/>
      <c r="F15" s="28" t="str">
        <f t="shared" si="8"/>
        <v/>
      </c>
      <c r="G15" s="28" t="str">
        <f t="shared" si="9"/>
        <v/>
      </c>
      <c r="H15" s="29" t="str">
        <f>IFERROR(__xludf.DUMMYFUNCTION("SPARKLINE({int(F15)-int($F$4),int(G15)-int(F15)},{""charttype"",""bar"";""color1"",""white"";""color2"",ifs(C15=$M$6,$R$6,C15=$M$7,$R$7,C15=$M$8,$R$8,C15=$M$9,$R$9,C15=$M$10,$R$10,C15=$M$11,$R$11, C15=$M$12,$R$12, C15=$M$13,$R$13, C15=$M$14,$R$14, C15="""&amp;""", ""white"");""max"",int($G$4)-int($F$4)})"),"")</f>
        <v/>
      </c>
      <c r="I15" s="30">
        <f t="shared" si="10"/>
        <v>0</v>
      </c>
      <c r="J15" s="30" t="str">
        <f t="shared" si="11"/>
        <v/>
      </c>
      <c r="K15" s="6" t="str">
        <f t="shared" si="12"/>
        <v/>
      </c>
      <c r="L15" s="8"/>
      <c r="M15" s="69"/>
      <c r="N15" s="69"/>
      <c r="O15" s="69"/>
      <c r="P15" s="8"/>
      <c r="U15" s="9"/>
    </row>
    <row r="16">
      <c r="A16" s="6"/>
      <c r="B16" s="26">
        <f t="shared" si="7"/>
        <v>45586</v>
      </c>
      <c r="C16" s="27"/>
      <c r="D16" s="27"/>
      <c r="E16" s="27"/>
      <c r="F16" s="28" t="str">
        <f t="shared" si="8"/>
        <v/>
      </c>
      <c r="G16" s="28" t="str">
        <f t="shared" si="9"/>
        <v/>
      </c>
      <c r="H16" s="29" t="str">
        <f>IFERROR(__xludf.DUMMYFUNCTION("SPARKLINE({int(F16)-int($F$4),int(G16)-int(F16)},{""charttype"",""bar"";""color1"",""white"";""color2"",ifs(C16=$M$6,$R$6,C16=$M$7,$R$7,C16=$M$8,$R$8,C16=$M$9,$R$9,C16=$M$10,$R$10,C16=$M$11,$R$11, C16=$M$12,$R$12, C16=$M$13,$R$13, C16=$M$14,$R$14, C16="""&amp;""", ""white"");""max"",int($G$4)-int($F$4)})"),"")</f>
        <v/>
      </c>
      <c r="I16" s="30">
        <f t="shared" si="10"/>
        <v>0</v>
      </c>
      <c r="J16" s="30" t="str">
        <f t="shared" si="11"/>
        <v/>
      </c>
      <c r="K16" s="6" t="str">
        <f t="shared" si="12"/>
        <v/>
      </c>
      <c r="L16" s="8"/>
      <c r="M16" s="8"/>
      <c r="N16" s="8"/>
      <c r="O16" s="8"/>
      <c r="P16" s="8"/>
      <c r="U16" s="9"/>
    </row>
    <row r="17">
      <c r="A17" s="6"/>
      <c r="B17" s="47">
        <f t="shared" si="7"/>
        <v>45586</v>
      </c>
      <c r="C17" s="48"/>
      <c r="D17" s="48"/>
      <c r="E17" s="48"/>
      <c r="F17" s="28" t="str">
        <f t="shared" si="8"/>
        <v/>
      </c>
      <c r="G17" s="28" t="str">
        <f t="shared" si="9"/>
        <v/>
      </c>
      <c r="H17" s="29" t="str">
        <f>IFERROR(__xludf.DUMMYFUNCTION("SPARKLINE({int(F17)-int($F$4),int(G17)-int(F17)},{""charttype"",""bar"";""color1"",""white"";""color2"",ifs(C17=$M$6,$R$6,C17=$M$7,$R$7,C17=$M$8,$R$8,C17=$M$9,$R$9,C17=$M$10,$R$10,C17=$M$11,$R$11, C17=$M$12,$R$12, C17=$M$13,$R$13, C17=$M$14,$R$14, C17="""&amp;""", ""white"");""max"",int($G$4)-int($F$4)})"),"")</f>
        <v/>
      </c>
      <c r="I17" s="30">
        <f t="shared" si="10"/>
        <v>0</v>
      </c>
      <c r="J17" s="30" t="str">
        <f t="shared" si="11"/>
        <v/>
      </c>
      <c r="K17" s="6" t="str">
        <f t="shared" si="12"/>
        <v/>
      </c>
      <c r="L17" s="8"/>
      <c r="M17" s="8"/>
      <c r="N17" s="8"/>
      <c r="O17" s="8"/>
      <c r="P17" s="8"/>
      <c r="U17" s="9"/>
    </row>
    <row r="18">
      <c r="A18" s="6"/>
      <c r="B18" s="17">
        <f t="shared" si="7"/>
        <v>45587</v>
      </c>
      <c r="C18" s="51"/>
      <c r="D18" s="51"/>
      <c r="E18" s="52"/>
      <c r="F18" s="53"/>
      <c r="G18" s="54"/>
      <c r="H18" s="55" t="s">
        <v>31</v>
      </c>
      <c r="I18" s="56">
        <f t="shared" ref="I18:J18" si="13">SUM(I12:I17)</f>
        <v>0</v>
      </c>
      <c r="J18" s="56">
        <f t="shared" si="13"/>
        <v>0</v>
      </c>
      <c r="K18" s="6" t="str">
        <f t="shared" si="12"/>
        <v/>
      </c>
      <c r="L18" s="8"/>
      <c r="M18" s="101" t="s">
        <v>68</v>
      </c>
      <c r="N18" s="71"/>
      <c r="O18" s="71"/>
      <c r="P18" s="72"/>
      <c r="U18" s="9"/>
    </row>
    <row r="19">
      <c r="A19" s="21"/>
      <c r="B19" s="26">
        <f t="shared" si="7"/>
        <v>45587</v>
      </c>
      <c r="C19" s="27"/>
      <c r="D19" s="73"/>
      <c r="E19" s="74"/>
      <c r="F19" s="28" t="str">
        <f t="shared" ref="F19:F24" si="14">IFS(D19 &gt; 8, D19, D19 &lt; 1, D19, D19 &lt; 9, D19+12)</f>
        <v/>
      </c>
      <c r="G19" s="28" t="str">
        <f t="shared" ref="G19:G24" si="15">IFS(E19 &gt; 9, E19, E19 &lt; 1, E19, E19 &lt; 10, E19+12)</f>
        <v/>
      </c>
      <c r="H19" s="29" t="str">
        <f>IFERROR(__xludf.DUMMYFUNCTION("SPARKLINE({int(F19)-int($F$4),int(G19)-int(F19)},{""charttype"",""bar"";""color1"",""white"";""color2"",ifs(C19=$M$6,$R$6,C19=$M$7,$R$7,C19=$M$8,$R$8,C19=$M$9,$R$9,C19=$M$10,$R$10,C19=$M$11,$R$11, C19=$M$12,$R$12, C19=$M$13,$R$13, C19=$M$14,$R$14, C19="""&amp;""", ""white"");""max"",int($G$4)-int($F$4)})"),"")</f>
        <v/>
      </c>
      <c r="I19" s="30">
        <f t="shared" ref="I19:I24" si="16">(G19-F19)</f>
        <v>0</v>
      </c>
      <c r="J19" s="30" t="str">
        <f t="shared" ref="J19:J24" si="17">IF(I19 = 12, 1, AE83)</f>
        <v/>
      </c>
      <c r="K19" s="6"/>
      <c r="L19" s="146"/>
      <c r="M19" s="75" t="s">
        <v>45</v>
      </c>
      <c r="N19" s="76" t="s">
        <v>46</v>
      </c>
      <c r="O19" s="76" t="s">
        <v>47</v>
      </c>
      <c r="P19" s="163" t="s">
        <v>48</v>
      </c>
      <c r="U19" s="9"/>
    </row>
    <row r="20">
      <c r="A20" s="6"/>
      <c r="B20" s="26">
        <f t="shared" si="7"/>
        <v>45587</v>
      </c>
      <c r="C20" s="27"/>
      <c r="D20" s="73"/>
      <c r="E20" s="74"/>
      <c r="F20" s="28" t="str">
        <f t="shared" si="14"/>
        <v/>
      </c>
      <c r="G20" s="28" t="str">
        <f t="shared" si="15"/>
        <v/>
      </c>
      <c r="H20" s="29" t="str">
        <f>IFERROR(__xludf.DUMMYFUNCTION("SPARKLINE({int(F20)-int($F$4),int(G20)-int(F20)},{""charttype"",""bar"";""color1"",""white"";""color2"",ifs(C20=$M$6,$R$6,C20=$M$7,$R$7,C20=$M$8,$R$8,C20=$M$9,$R$9,C20=$M$10,$R$10,C20=$M$11,$R$11, C20=$M$12,$R$12, C20=$M$13,$R$13, C20=$M$14,$R$14, C20="""&amp;""", ""white"");""max"",int($G$4)-int($F$4)})"),"")</f>
        <v/>
      </c>
      <c r="I20" s="30">
        <f t="shared" si="16"/>
        <v>0</v>
      </c>
      <c r="J20" s="30" t="str">
        <f t="shared" si="17"/>
        <v/>
      </c>
      <c r="K20" s="6" t="str">
        <f t="shared" ref="K20:K25" si="18">IF(I20 = 8, 1, AE84)</f>
        <v/>
      </c>
      <c r="L20" s="146"/>
      <c r="M20" s="106" t="str">
        <f t="shared" ref="M20:M28" si="19">M6</f>
        <v>Employee 1</v>
      </c>
      <c r="N20" s="79">
        <f t="shared" ref="N20:N28" si="20">SUMIFS($I$5:$I$52,$C$5:$C$52,M20)</f>
        <v>0</v>
      </c>
      <c r="O20" s="79">
        <f t="shared" ref="O20:O28" si="21">SUMIFS($J$5:$J$53,$C$5:$C$53,M20)</f>
        <v>0</v>
      </c>
      <c r="P20" s="147">
        <f t="shared" ref="P20:P28" si="22">SUMIFS($K$5:$K$53,$C$5:$C$53,M20)</f>
        <v>0</v>
      </c>
      <c r="U20" s="9"/>
    </row>
    <row r="21">
      <c r="A21" s="6"/>
      <c r="B21" s="26">
        <f t="shared" si="7"/>
        <v>45587</v>
      </c>
      <c r="C21" s="28"/>
      <c r="D21" s="74"/>
      <c r="E21" s="73"/>
      <c r="F21" s="28" t="str">
        <f t="shared" si="14"/>
        <v/>
      </c>
      <c r="G21" s="28" t="str">
        <f t="shared" si="15"/>
        <v/>
      </c>
      <c r="H21" s="29" t="str">
        <f>IFERROR(__xludf.DUMMYFUNCTION("SPARKLINE({int(F21)-int($F$4),int(G21)-int(F21)},{""charttype"",""bar"";""color1"",""white"";""color2"",ifs(C21=$M$6,$R$6,C21=$M$7,$R$7,C21=$M$8,$R$8,C21=$M$9,$R$9,C21=$M$10,$R$10,C21=$M$11,$R$11, C21=$M$12,$R$12, C21=$M$13,$R$13, C21=$M$14,$R$14, C21="""&amp;""", ""white"");""max"",int($G$4)-int($F$4)})"),"")</f>
        <v/>
      </c>
      <c r="I21" s="30">
        <f t="shared" si="16"/>
        <v>0</v>
      </c>
      <c r="J21" s="30" t="str">
        <f t="shared" si="17"/>
        <v/>
      </c>
      <c r="K21" s="6" t="str">
        <f t="shared" si="18"/>
        <v/>
      </c>
      <c r="L21" s="146"/>
      <c r="M21" s="108" t="str">
        <f t="shared" si="19"/>
        <v>Employee 2</v>
      </c>
      <c r="N21" s="81">
        <f t="shared" si="20"/>
        <v>0</v>
      </c>
      <c r="O21" s="81">
        <f t="shared" si="21"/>
        <v>0</v>
      </c>
      <c r="P21" s="148">
        <f t="shared" si="22"/>
        <v>0</v>
      </c>
      <c r="U21" s="9"/>
    </row>
    <row r="22">
      <c r="A22" s="6"/>
      <c r="B22" s="26">
        <f t="shared" si="7"/>
        <v>45587</v>
      </c>
      <c r="C22" s="27"/>
      <c r="D22" s="74"/>
      <c r="E22" s="73"/>
      <c r="F22" s="28" t="str">
        <f t="shared" si="14"/>
        <v/>
      </c>
      <c r="G22" s="28" t="str">
        <f t="shared" si="15"/>
        <v/>
      </c>
      <c r="H22" s="29" t="str">
        <f>IFERROR(__xludf.DUMMYFUNCTION("SPARKLINE({int(F22)-int($F$4),int(G22)-int(F22)},{""charttype"",""bar"";""color1"",""white"";""color2"",ifs(C22=$M$6,$R$6,C22=$M$7,$R$7,C22=$M$8,$R$8,C22=$M$9,$R$9,C22=$M$10,$R$10,C22=$M$11,$R$11, C22=$M$12,$R$12, C22=$M$13,$R$13, C22=$M$14,$R$14, C22="""&amp;""", ""white"");""max"",int($G$4)-int($F$4)})"),"")</f>
        <v/>
      </c>
      <c r="I22" s="30">
        <f t="shared" si="16"/>
        <v>0</v>
      </c>
      <c r="J22" s="30" t="str">
        <f t="shared" si="17"/>
        <v/>
      </c>
      <c r="K22" s="6" t="str">
        <f t="shared" si="18"/>
        <v/>
      </c>
      <c r="L22" s="146"/>
      <c r="M22" s="110" t="str">
        <f t="shared" si="19"/>
        <v>Employee 3</v>
      </c>
      <c r="N22" s="83">
        <f t="shared" si="20"/>
        <v>0</v>
      </c>
      <c r="O22" s="83">
        <f t="shared" si="21"/>
        <v>0</v>
      </c>
      <c r="P22" s="149">
        <f t="shared" si="22"/>
        <v>0</v>
      </c>
      <c r="U22" s="9"/>
    </row>
    <row r="23">
      <c r="A23" s="6"/>
      <c r="B23" s="26">
        <f t="shared" si="7"/>
        <v>45587</v>
      </c>
      <c r="C23" s="27"/>
      <c r="D23" s="27"/>
      <c r="E23" s="27"/>
      <c r="F23" s="28" t="str">
        <f t="shared" si="14"/>
        <v/>
      </c>
      <c r="G23" s="28" t="str">
        <f t="shared" si="15"/>
        <v/>
      </c>
      <c r="H23" s="29" t="str">
        <f>IFERROR(__xludf.DUMMYFUNCTION("SPARKLINE({int(F23)-int($F$4),int(G23)-int(F23)},{""charttype"",""bar"";""color1"",""white"";""color2"",ifs(C23=$M$6,$R$6,C23=$M$7,$R$7,C23=$M$8,$R$8,C23=$M$9,$R$9,C23=$M$10,$R$10,C23=$M$11,$R$11, C23=$M$12,$R$12, C23=$M$13,$R$13, C23=$M$14,$R$14, C23="""&amp;""", ""white"");""max"",int($G$4)-int($F$4)})"),"")</f>
        <v/>
      </c>
      <c r="I23" s="30">
        <f t="shared" si="16"/>
        <v>0</v>
      </c>
      <c r="J23" s="30" t="str">
        <f t="shared" si="17"/>
        <v/>
      </c>
      <c r="K23" s="6" t="str">
        <f t="shared" si="18"/>
        <v/>
      </c>
      <c r="L23" s="146"/>
      <c r="M23" s="112" t="str">
        <f t="shared" si="19"/>
        <v>Employee 4</v>
      </c>
      <c r="N23" s="85">
        <f t="shared" si="20"/>
        <v>0</v>
      </c>
      <c r="O23" s="85">
        <f t="shared" si="21"/>
        <v>0</v>
      </c>
      <c r="P23" s="150">
        <f t="shared" si="22"/>
        <v>0</v>
      </c>
      <c r="U23" s="9"/>
    </row>
    <row r="24">
      <c r="A24" s="6"/>
      <c r="B24" s="47">
        <f t="shared" si="7"/>
        <v>45587</v>
      </c>
      <c r="C24" s="48"/>
      <c r="D24" s="48"/>
      <c r="E24" s="48"/>
      <c r="F24" s="28" t="str">
        <f t="shared" si="14"/>
        <v/>
      </c>
      <c r="G24" s="28" t="str">
        <f t="shared" si="15"/>
        <v/>
      </c>
      <c r="H24" s="29" t="str">
        <f>IFERROR(__xludf.DUMMYFUNCTION("SPARKLINE({int(F24)-int($F$4),int(G24)-int(F24)},{""charttype"",""bar"";""color1"",""white"";""color2"",ifs(C24=$M$6,$R$6,C24=$M$7,$R$7,C24=$M$8,$R$8,C24=$M$9,$R$9,C24=$M$10,$R$10,C24=$M$11,$R$11, C24=$M$12,$R$12, C24=$M$13,$R$13, C24=$M$14,$R$14, C24="""&amp;""", ""white"");""max"",int($G$4)-int($F$4)})"),"")</f>
        <v/>
      </c>
      <c r="I24" s="30">
        <f t="shared" si="16"/>
        <v>0</v>
      </c>
      <c r="J24" s="30" t="str">
        <f t="shared" si="17"/>
        <v/>
      </c>
      <c r="K24" s="6" t="str">
        <f t="shared" si="18"/>
        <v/>
      </c>
      <c r="L24" s="146"/>
      <c r="M24" s="114" t="str">
        <f t="shared" si="19"/>
        <v>Employee 5</v>
      </c>
      <c r="N24" s="87">
        <f t="shared" si="20"/>
        <v>0</v>
      </c>
      <c r="O24" s="87">
        <f t="shared" si="21"/>
        <v>0</v>
      </c>
      <c r="P24" s="151">
        <f t="shared" si="22"/>
        <v>0</v>
      </c>
      <c r="U24" s="9"/>
    </row>
    <row r="25">
      <c r="A25" s="6"/>
      <c r="B25" s="17">
        <f t="shared" si="7"/>
        <v>45588</v>
      </c>
      <c r="C25" s="51"/>
      <c r="D25" s="51"/>
      <c r="E25" s="52"/>
      <c r="F25" s="53"/>
      <c r="G25" s="54"/>
      <c r="H25" s="55" t="s">
        <v>31</v>
      </c>
      <c r="I25" s="56">
        <f t="shared" ref="I25:J25" si="23">SUM(I19:I24)</f>
        <v>0</v>
      </c>
      <c r="J25" s="56">
        <f t="shared" si="23"/>
        <v>0</v>
      </c>
      <c r="K25" s="6" t="str">
        <f t="shared" si="18"/>
        <v/>
      </c>
      <c r="L25" s="146"/>
      <c r="M25" s="116" t="str">
        <f t="shared" si="19"/>
        <v>Employee 6</v>
      </c>
      <c r="N25" s="89">
        <f t="shared" si="20"/>
        <v>0</v>
      </c>
      <c r="O25" s="89">
        <f t="shared" si="21"/>
        <v>0</v>
      </c>
      <c r="P25" s="152">
        <f t="shared" si="22"/>
        <v>0</v>
      </c>
      <c r="U25" s="9"/>
    </row>
    <row r="26">
      <c r="A26" s="21"/>
      <c r="B26" s="26">
        <f t="shared" si="7"/>
        <v>45588</v>
      </c>
      <c r="C26" s="28"/>
      <c r="D26" s="73"/>
      <c r="E26" s="73"/>
      <c r="F26" s="28" t="str">
        <f t="shared" ref="F26:F31" si="24">IFS(D26 &gt; 8, D26, D26 &lt; 1, D26, D26 &lt; 9, D26+12)</f>
        <v/>
      </c>
      <c r="G26" s="28" t="str">
        <f t="shared" ref="G26:G31" si="25">IFS(E26 &gt; 9, E26, E26 &lt; 1, E26, E26 &lt; 10, E26+12)</f>
        <v/>
      </c>
      <c r="H26" s="29" t="str">
        <f>IFERROR(__xludf.DUMMYFUNCTION("SPARKLINE({int(F26)-int($F$4),int(G26)-int(F26)},{""charttype"",""bar"";""color1"",""white"";""color2"",ifs(C26=$M$6,$R$6,C26=$M$7,$R$7,C26=$M$8,$R$8,C26=$M$9,$R$9,C26=$M$10,$R$10,C26=$M$11,$R$11, C26=$M$12,$R$12, C26=$M$13,$R$13, C26=$M$14,$R$14, C26="""&amp;""", ""white"");""max"",int($G$4)-int($F$4)})"),"")</f>
        <v/>
      </c>
      <c r="I26" s="30">
        <f t="shared" ref="I26:I31" si="26">(G26-F26)</f>
        <v>0</v>
      </c>
      <c r="J26" s="30" t="str">
        <f t="shared" ref="J26:J31" si="27">IF(I26 = 12, 1, AE89)</f>
        <v/>
      </c>
      <c r="K26" s="6"/>
      <c r="L26" s="146"/>
      <c r="M26" s="118" t="str">
        <f t="shared" si="19"/>
        <v>Employee 7</v>
      </c>
      <c r="N26" s="91">
        <f t="shared" si="20"/>
        <v>0</v>
      </c>
      <c r="O26" s="91">
        <f t="shared" si="21"/>
        <v>0</v>
      </c>
      <c r="P26" s="153">
        <f t="shared" si="22"/>
        <v>0</v>
      </c>
      <c r="U26" s="9"/>
    </row>
    <row r="27">
      <c r="A27" s="6"/>
      <c r="B27" s="26">
        <f t="shared" si="7"/>
        <v>45588</v>
      </c>
      <c r="C27" s="27"/>
      <c r="D27" s="73"/>
      <c r="E27" s="74"/>
      <c r="F27" s="28" t="str">
        <f t="shared" si="24"/>
        <v/>
      </c>
      <c r="G27" s="28" t="str">
        <f t="shared" si="25"/>
        <v/>
      </c>
      <c r="H27" s="29" t="str">
        <f>IFERROR(__xludf.DUMMYFUNCTION("SPARKLINE({int(F27)-int($F$4),int(G27)-int(F27)},{""charttype"",""bar"";""color1"",""white"";""color2"",ifs(C27=$M$6,$R$6,C27=$M$7,$R$7,C27=$M$8,$R$8,C27=$M$9,$R$9,C27=$M$10,$R$10,C27=$M$11,$R$11, C27=$M$12,$R$12, C27=$M$13,$R$13, C27=$M$14,$R$14, C27="""&amp;""", ""white"");""max"",int($G$4)-int($F$4)})"),"")</f>
        <v/>
      </c>
      <c r="I27" s="30">
        <f t="shared" si="26"/>
        <v>0</v>
      </c>
      <c r="J27" s="30" t="str">
        <f t="shared" si="27"/>
        <v/>
      </c>
      <c r="K27" s="6" t="str">
        <f t="shared" ref="K27:K32" si="28">IF(I27 = 8, 1, AE90)</f>
        <v/>
      </c>
      <c r="L27" s="146"/>
      <c r="M27" s="120" t="str">
        <f t="shared" si="19"/>
        <v>Employee 8</v>
      </c>
      <c r="N27" s="93">
        <f t="shared" si="20"/>
        <v>0</v>
      </c>
      <c r="O27" s="93">
        <f t="shared" si="21"/>
        <v>0</v>
      </c>
      <c r="P27" s="154">
        <f t="shared" si="22"/>
        <v>0</v>
      </c>
      <c r="U27" s="9"/>
    </row>
    <row r="28">
      <c r="A28" s="6"/>
      <c r="B28" s="26">
        <f t="shared" si="7"/>
        <v>45588</v>
      </c>
      <c r="C28" s="28"/>
      <c r="D28" s="74"/>
      <c r="E28" s="73"/>
      <c r="F28" s="28" t="str">
        <f t="shared" si="24"/>
        <v/>
      </c>
      <c r="G28" s="28" t="str">
        <f t="shared" si="25"/>
        <v/>
      </c>
      <c r="H28" s="29" t="str">
        <f>IFERROR(__xludf.DUMMYFUNCTION("SPARKLINE({int(F28)-int($F$4),int(G28)-int(F28)},{""charttype"",""bar"";""color1"",""white"";""color2"",ifs(C28=$M$6,$R$6,C28=$M$7,$R$7,C28=$M$8,$R$8,C28=$M$9,$R$9,C28=$M$10,$R$10,C28=$M$11,$R$11, C28=$M$12,$R$12, C28=$M$13,$R$13, C28=$M$14,$R$14, C28="""&amp;""", ""white"");""max"",int($G$4)-int($F$4)})"),"")</f>
        <v/>
      </c>
      <c r="I28" s="30">
        <f t="shared" si="26"/>
        <v>0</v>
      </c>
      <c r="J28" s="30" t="str">
        <f t="shared" si="27"/>
        <v/>
      </c>
      <c r="K28" s="6" t="str">
        <f t="shared" si="28"/>
        <v/>
      </c>
      <c r="L28" s="8"/>
      <c r="M28" s="122" t="str">
        <f t="shared" si="19"/>
        <v>Employee 9</v>
      </c>
      <c r="N28" s="96">
        <f t="shared" si="20"/>
        <v>0</v>
      </c>
      <c r="O28" s="96">
        <f t="shared" si="21"/>
        <v>0</v>
      </c>
      <c r="P28" s="155">
        <f t="shared" si="22"/>
        <v>0</v>
      </c>
      <c r="U28" s="9"/>
    </row>
    <row r="29">
      <c r="A29" s="6"/>
      <c r="B29" s="26">
        <f t="shared" si="7"/>
        <v>45588</v>
      </c>
      <c r="C29" s="27"/>
      <c r="D29" s="73"/>
      <c r="E29" s="73"/>
      <c r="F29" s="28" t="str">
        <f t="shared" si="24"/>
        <v/>
      </c>
      <c r="G29" s="28" t="str">
        <f t="shared" si="25"/>
        <v/>
      </c>
      <c r="H29" s="29" t="str">
        <f>IFERROR(__xludf.DUMMYFUNCTION("SPARKLINE({int(F29)-int($F$4),int(G29)-int(F29)},{""charttype"",""bar"";""color1"",""white"";""color2"",ifs(C29=$M$6,$R$6,C29=$M$7,$R$7,C29=$M$8,$R$8,C29=$M$9,$R$9,C29=$M$10,$R$10,C29=$M$11,$R$11, C29=$M$12,$R$12, C29=$M$13,$R$13, C29=$M$14,$R$14, C29="""&amp;""", ""white"");""max"",int($G$4)-int($F$4)})"),"")</f>
        <v/>
      </c>
      <c r="I29" s="30">
        <f t="shared" si="26"/>
        <v>0</v>
      </c>
      <c r="J29" s="30" t="str">
        <f t="shared" si="27"/>
        <v/>
      </c>
      <c r="K29" s="6" t="str">
        <f t="shared" si="28"/>
        <v/>
      </c>
      <c r="L29" s="8"/>
      <c r="M29" s="98" t="s">
        <v>49</v>
      </c>
      <c r="N29" s="99">
        <f>SUM(N20:N28)</f>
        <v>0</v>
      </c>
      <c r="O29" s="99">
        <f>(SUM(O20:O28))</f>
        <v>0</v>
      </c>
      <c r="P29" s="100">
        <f>sum(P20:P28)</f>
        <v>0</v>
      </c>
      <c r="U29" s="9"/>
    </row>
    <row r="30">
      <c r="A30" s="6"/>
      <c r="B30" s="26">
        <f t="shared" si="7"/>
        <v>45588</v>
      </c>
      <c r="C30" s="27"/>
      <c r="D30" s="27"/>
      <c r="E30" s="27"/>
      <c r="F30" s="28" t="str">
        <f t="shared" si="24"/>
        <v/>
      </c>
      <c r="G30" s="28" t="str">
        <f t="shared" si="25"/>
        <v/>
      </c>
      <c r="H30" s="29" t="str">
        <f>IFERROR(__xludf.DUMMYFUNCTION("SPARKLINE({int(F30)-int($F$4),int(G30)-int(F30)},{""charttype"",""bar"";""color1"",""white"";""color2"",ifs(C30=$M$6,$R$6,C30=$M$7,$R$7,C30=$M$8,$R$8,C30=$M$9,$R$9,C30=$M$10,$R$10,C30=$M$11,$R$11, C30=$M$12,$R$12, C30=$M$13,$R$13, C30=$M$14,$R$14, C30="""&amp;""", ""white"");""max"",int($G$4)-int($F$4)})"),"")</f>
        <v/>
      </c>
      <c r="I30" s="30">
        <f t="shared" si="26"/>
        <v>0</v>
      </c>
      <c r="J30" s="30" t="str">
        <f t="shared" si="27"/>
        <v/>
      </c>
      <c r="K30" s="6" t="str">
        <f t="shared" si="28"/>
        <v/>
      </c>
      <c r="L30" s="8"/>
      <c r="M30" s="69"/>
      <c r="N30" s="8"/>
      <c r="O30" s="8"/>
      <c r="P30" s="8"/>
      <c r="U30" s="9"/>
    </row>
    <row r="31">
      <c r="A31" s="6"/>
      <c r="B31" s="47">
        <f t="shared" si="7"/>
        <v>45588</v>
      </c>
      <c r="C31" s="48"/>
      <c r="D31" s="48"/>
      <c r="E31" s="48"/>
      <c r="F31" s="28" t="str">
        <f t="shared" si="24"/>
        <v/>
      </c>
      <c r="G31" s="28" t="str">
        <f t="shared" si="25"/>
        <v/>
      </c>
      <c r="H31" s="29" t="str">
        <f>IFERROR(__xludf.DUMMYFUNCTION("SPARKLINE({int(F31)-int($F$4),int(G31)-int(F31)},{""charttype"",""bar"";""color1"",""white"";""color2"",ifs(C31=$M$6,$R$6,C31=$M$7,$R$7,C31=$M$8,$R$8,C31=$M$9,$R$9,C31=$M$10,$R$10,C31=$M$11,$R$11, C31=$M$12,$R$12, C31=$M$13,$R$13, C31=$M$14,$R$14, C31="""&amp;""", ""white"");""max"",int($G$4)-int($F$4)})"),"")</f>
        <v/>
      </c>
      <c r="I31" s="30">
        <f t="shared" si="26"/>
        <v>0</v>
      </c>
      <c r="J31" s="30" t="str">
        <f t="shared" si="27"/>
        <v/>
      </c>
      <c r="K31" s="6" t="str">
        <f t="shared" si="28"/>
        <v/>
      </c>
      <c r="L31" s="8"/>
      <c r="M31" s="8"/>
      <c r="N31" s="8"/>
      <c r="O31" s="8"/>
      <c r="P31" s="8"/>
      <c r="U31" s="9"/>
    </row>
    <row r="32">
      <c r="A32" s="6"/>
      <c r="B32" s="17">
        <f t="shared" si="7"/>
        <v>45589</v>
      </c>
      <c r="C32" s="51"/>
      <c r="D32" s="51"/>
      <c r="E32" s="52"/>
      <c r="F32" s="53"/>
      <c r="G32" s="54"/>
      <c r="H32" s="55" t="s">
        <v>31</v>
      </c>
      <c r="I32" s="56">
        <f t="shared" ref="I32:J32" si="29">SUM(I26:I31)</f>
        <v>0</v>
      </c>
      <c r="J32" s="56">
        <f t="shared" si="29"/>
        <v>0</v>
      </c>
      <c r="K32" s="6" t="str">
        <f t="shared" si="28"/>
        <v/>
      </c>
      <c r="L32" s="8"/>
      <c r="M32" s="8"/>
      <c r="N32" s="8"/>
      <c r="O32" s="8"/>
      <c r="P32" s="8"/>
      <c r="U32" s="9"/>
    </row>
    <row r="33">
      <c r="A33" s="21"/>
      <c r="B33" s="26">
        <f t="shared" si="7"/>
        <v>45589</v>
      </c>
      <c r="C33" s="27"/>
      <c r="D33" s="73"/>
      <c r="E33" s="73"/>
      <c r="F33" s="28" t="str">
        <f t="shared" ref="F33:F38" si="30">IFS(D33 &gt; 8, D33, D33 &lt; 1, D33, D33 &lt; 9, D33+12)</f>
        <v/>
      </c>
      <c r="G33" s="28" t="str">
        <f t="shared" ref="G33:G38" si="31">IFS(E33 &gt; 9, E33, E33 &lt; 1, E33, E33 &lt; 10, E33+12)</f>
        <v/>
      </c>
      <c r="H33" s="29" t="str">
        <f>IFERROR(__xludf.DUMMYFUNCTION("SPARKLINE({int(F33)-int($F$4),int(G33)-int(F33)},{""charttype"",""bar"";""color1"",""white"";""color2"",ifs(C33=$M$6,$R$6,C33=$M$7,$R$7,C33=$M$8,$R$8,C33=$M$9,$R$9,C33=$M$10,$R$10,C33=$M$11,$R$11, C33=$M$12,$R$12, C33=$M$13,$R$13, C33=$M$14,$R$14, C33="""&amp;""", ""white"");""max"",int($G$4)-int($F$4)})"),"")</f>
        <v/>
      </c>
      <c r="I33" s="30">
        <f t="shared" ref="I33:I38" si="32">(G33-F33)</f>
        <v>0</v>
      </c>
      <c r="J33" s="30" t="str">
        <f t="shared" ref="J33:J38" si="33">IF(I33 = 12, 1, AE95)</f>
        <v/>
      </c>
      <c r="K33" s="6"/>
      <c r="L33" s="8"/>
      <c r="M33" s="101" t="s">
        <v>50</v>
      </c>
      <c r="N33" s="71"/>
      <c r="O33" s="71"/>
      <c r="P33" s="71"/>
      <c r="Q33" s="72"/>
      <c r="U33" s="9"/>
    </row>
    <row r="34">
      <c r="A34" s="6"/>
      <c r="B34" s="26">
        <f t="shared" si="7"/>
        <v>45589</v>
      </c>
      <c r="C34" s="28"/>
      <c r="D34" s="73"/>
      <c r="E34" s="73"/>
      <c r="F34" s="28" t="str">
        <f t="shared" si="30"/>
        <v/>
      </c>
      <c r="G34" s="28" t="str">
        <f t="shared" si="31"/>
        <v/>
      </c>
      <c r="H34" s="29" t="str">
        <f>IFERROR(__xludf.DUMMYFUNCTION("SPARKLINE({int(F34)-int($F$4),int(G34)-int(F34)},{""charttype"",""bar"";""color1"",""white"";""color2"",ifs(C34=$M$6,$R$6,C34=$M$7,$R$7,C34=$M$8,$R$8,C34=$M$9,$R$9,C34=$M$10,$R$10,C34=$M$11,$R$11, C34=$M$12,$R$12, C34=$M$13,$R$13, C34=$M$14,$R$14, C34="""&amp;""", ""white"");""max"",int($G$4)-int($F$4)})"),"")</f>
        <v/>
      </c>
      <c r="I34" s="30">
        <f t="shared" si="32"/>
        <v>0</v>
      </c>
      <c r="J34" s="30" t="str">
        <f t="shared" si="33"/>
        <v/>
      </c>
      <c r="K34" s="6"/>
      <c r="L34" s="146"/>
      <c r="M34" s="102" t="s">
        <v>45</v>
      </c>
      <c r="N34" s="103" t="s">
        <v>46</v>
      </c>
      <c r="O34" s="103" t="s">
        <v>47</v>
      </c>
      <c r="P34" s="104" t="s">
        <v>48</v>
      </c>
      <c r="Q34" s="105" t="s">
        <v>51</v>
      </c>
      <c r="U34" s="9"/>
    </row>
    <row r="35">
      <c r="A35" s="6"/>
      <c r="B35" s="26">
        <f t="shared" si="7"/>
        <v>45589</v>
      </c>
      <c r="C35" s="27"/>
      <c r="D35" s="73"/>
      <c r="E35" s="73"/>
      <c r="F35" s="28" t="str">
        <f t="shared" si="30"/>
        <v/>
      </c>
      <c r="G35" s="28" t="str">
        <f t="shared" si="31"/>
        <v/>
      </c>
      <c r="H35" s="29" t="str">
        <f>IFERROR(__xludf.DUMMYFUNCTION("SPARKLINE({int(F35)-int($F$4),int(G35)-int(F35)},{""charttype"",""bar"";""color1"",""white"";""color2"",ifs(C35=$M$6,$R$6,C35=$M$7,$R$7,C35=$M$8,$R$8,C35=$M$9,$R$9,C35=$M$10,$R$10,C35=$M$11,$R$11, C35=$M$12,$R$12, C35=$M$13,$R$13, C35=$M$14,$R$14, C35="""&amp;""", ""white"");""max"",int($G$4)-int($F$4)})"),"")</f>
        <v/>
      </c>
      <c r="I35" s="30">
        <f t="shared" si="32"/>
        <v>0</v>
      </c>
      <c r="J35" s="30" t="str">
        <f t="shared" si="33"/>
        <v/>
      </c>
      <c r="K35" s="6"/>
      <c r="L35" s="146"/>
      <c r="M35" s="106" t="str">
        <f t="shared" ref="M35:M43" si="34">M6</f>
        <v>Employee 1</v>
      </c>
      <c r="N35" s="79">
        <f>week1!N20+week2!N20+week3!N20+week4!N20+week5!N20+week6!N20</f>
        <v>0</v>
      </c>
      <c r="O35" s="79">
        <f>week1!O20+week2!O20+week3!O20+week4!O20+week5!O20+week6!O20</f>
        <v>0</v>
      </c>
      <c r="P35" s="79">
        <f>week1!P20+week2!P20+week3!P20+week4!P20+week5!P20+week6!P20</f>
        <v>0</v>
      </c>
      <c r="Q35" s="107">
        <f t="shared" ref="Q35:Q44" si="35">N35+O35+(0.5*P35)</f>
        <v>0</v>
      </c>
      <c r="U35" s="9"/>
    </row>
    <row r="36">
      <c r="A36" s="6"/>
      <c r="B36" s="26">
        <f t="shared" si="7"/>
        <v>45589</v>
      </c>
      <c r="C36" s="27"/>
      <c r="D36" s="73"/>
      <c r="E36" s="73"/>
      <c r="F36" s="28" t="str">
        <f t="shared" si="30"/>
        <v/>
      </c>
      <c r="G36" s="28" t="str">
        <f t="shared" si="31"/>
        <v/>
      </c>
      <c r="H36" s="29" t="str">
        <f>IFERROR(__xludf.DUMMYFUNCTION("SPARKLINE({int(F36)-int($F$4),int(G36)-int(F36)},{""charttype"",""bar"";""color1"",""white"";""color2"",ifs(C36=$M$6,$R$6,C36=$M$7,$R$7,C36=$M$8,$R$8,C36=$M$9,$R$9,C36=$M$10,$R$10,C36=$M$11,$R$11, C36=$M$12,$R$12, C36=$M$13,$R$13, C36=$M$14,$R$14, C36="""&amp;""", ""white"");""max"",int($G$4)-int($F$4)})"),"")</f>
        <v/>
      </c>
      <c r="I36" s="30">
        <f t="shared" si="32"/>
        <v>0</v>
      </c>
      <c r="J36" s="30" t="str">
        <f t="shared" si="33"/>
        <v/>
      </c>
      <c r="K36" s="6"/>
      <c r="L36" s="146"/>
      <c r="M36" s="108" t="str">
        <f t="shared" si="34"/>
        <v>Employee 2</v>
      </c>
      <c r="N36" s="81">
        <f>week1!N21+week2!N21+week3!N21+week4!N21+week5!N21+week6!N21</f>
        <v>0</v>
      </c>
      <c r="O36" s="81">
        <f>week1!O21+week2!O21+week3!O21+week4!O21+week5!O21+week6!O21</f>
        <v>0</v>
      </c>
      <c r="P36" s="81">
        <f>week1!P21+week2!P21+week3!P21+week4!P21+week5!P21+week6!P21</f>
        <v>0</v>
      </c>
      <c r="Q36" s="109">
        <f t="shared" si="35"/>
        <v>0</v>
      </c>
      <c r="U36" s="9"/>
    </row>
    <row r="37">
      <c r="A37" s="6"/>
      <c r="B37" s="26">
        <f t="shared" si="7"/>
        <v>45589</v>
      </c>
      <c r="C37" s="28"/>
      <c r="D37" s="28"/>
      <c r="E37" s="28"/>
      <c r="F37" s="28" t="str">
        <f t="shared" si="30"/>
        <v/>
      </c>
      <c r="G37" s="28" t="str">
        <f t="shared" si="31"/>
        <v/>
      </c>
      <c r="H37" s="29" t="str">
        <f>IFERROR(__xludf.DUMMYFUNCTION("SPARKLINE({int(F37)-int($F$4),int(G37)-int(F37)},{""charttype"",""bar"";""color1"",""white"";""color2"",ifs(C37=$M$6,$R$6,C37=$M$7,$R$7,C37=$M$8,$R$8,C37=$M$9,$R$9,C37=$M$10,$R$10,C37=$M$11,$R$11, C37=$M$12,$R$12, C37=$M$13,$R$13, C37=$M$14,$R$14, C37="""&amp;""", ""white"");""max"",int($G$4)-int($F$4)})"),"")</f>
        <v/>
      </c>
      <c r="I37" s="30">
        <f t="shared" si="32"/>
        <v>0</v>
      </c>
      <c r="J37" s="30" t="str">
        <f t="shared" si="33"/>
        <v/>
      </c>
      <c r="K37" s="6"/>
      <c r="L37" s="146"/>
      <c r="M37" s="110" t="str">
        <f t="shared" si="34"/>
        <v>Employee 3</v>
      </c>
      <c r="N37" s="83">
        <f>week1!N22+week2!N22+week3!N22+week4!N22+week5!N22+week6!N22</f>
        <v>0</v>
      </c>
      <c r="O37" s="83">
        <f>week1!O22+week2!O22+week3!O22+week4!O22+week5!O22+week6!O22</f>
        <v>0</v>
      </c>
      <c r="P37" s="83">
        <f>week1!P22+week2!P22+week3!P22+week4!P22+week5!P22+week6!P22</f>
        <v>0</v>
      </c>
      <c r="Q37" s="111">
        <f t="shared" si="35"/>
        <v>0</v>
      </c>
      <c r="U37" s="9"/>
    </row>
    <row r="38">
      <c r="A38" s="6"/>
      <c r="B38" s="47">
        <f t="shared" si="7"/>
        <v>45589</v>
      </c>
      <c r="C38" s="48"/>
      <c r="D38" s="48"/>
      <c r="E38" s="48"/>
      <c r="F38" s="28" t="str">
        <f t="shared" si="30"/>
        <v/>
      </c>
      <c r="G38" s="28" t="str">
        <f t="shared" si="31"/>
        <v/>
      </c>
      <c r="H38" s="29" t="str">
        <f>IFERROR(__xludf.DUMMYFUNCTION("SPARKLINE({int(F38)-int($F$4),int(G38)-int(F38)},{""charttype"",""bar"";""color1"",""white"";""color2"",ifs(C38=$M$6,$R$6,C38=$M$7,$R$7,C38=$M$8,$R$8,C38=$M$9,$R$9,C38=$M$10,$R$10,C38=$M$11,$R$11, C38=$M$12,$R$12, C38=$M$13,$R$13, C38=$M$14,$R$14, C38="""&amp;""", ""white"");""max"",int($G$4)-int($F$4)})"),"")</f>
        <v/>
      </c>
      <c r="I38" s="30">
        <f t="shared" si="32"/>
        <v>0</v>
      </c>
      <c r="J38" s="30" t="str">
        <f t="shared" si="33"/>
        <v/>
      </c>
      <c r="K38" s="6"/>
      <c r="L38" s="146"/>
      <c r="M38" s="112" t="str">
        <f t="shared" si="34"/>
        <v>Employee 4</v>
      </c>
      <c r="N38" s="85">
        <f>week1!N23+week2!N23+week3!N23+week4!N23+week5!N23+week6!N23</f>
        <v>0</v>
      </c>
      <c r="O38" s="85">
        <f>week1!O23+week2!O23+week3!O23+week4!O23+week5!O23+week6!O23</f>
        <v>0</v>
      </c>
      <c r="P38" s="85">
        <f>week1!P23+week2!P23+week3!P23+week4!P23+week5!P23+week6!P23</f>
        <v>0</v>
      </c>
      <c r="Q38" s="113">
        <f t="shared" si="35"/>
        <v>0</v>
      </c>
      <c r="U38" s="9"/>
    </row>
    <row r="39">
      <c r="A39" s="6"/>
      <c r="B39" s="17">
        <f t="shared" si="7"/>
        <v>45590</v>
      </c>
      <c r="C39" s="51"/>
      <c r="D39" s="51"/>
      <c r="E39" s="52"/>
      <c r="F39" s="53"/>
      <c r="G39" s="54"/>
      <c r="H39" s="55" t="s">
        <v>31</v>
      </c>
      <c r="I39" s="56">
        <f t="shared" ref="I39:J39" si="36">SUM(I33:I38)</f>
        <v>0</v>
      </c>
      <c r="J39" s="56">
        <f t="shared" si="36"/>
        <v>0</v>
      </c>
      <c r="K39" s="6"/>
      <c r="L39" s="146"/>
      <c r="M39" s="114" t="str">
        <f t="shared" si="34"/>
        <v>Employee 5</v>
      </c>
      <c r="N39" s="87">
        <f>week1!N24+week2!N24+week3!N24+week4!N24+week5!N24+week6!N24</f>
        <v>0</v>
      </c>
      <c r="O39" s="87">
        <f>week1!O24+week2!O24+week3!O24+week4!O24+week5!O24+week6!O24</f>
        <v>0</v>
      </c>
      <c r="P39" s="87">
        <f>week1!P24+week2!P24+week3!P24+week4!P24+week5!P24+week6!P24</f>
        <v>0</v>
      </c>
      <c r="Q39" s="115">
        <f t="shared" si="35"/>
        <v>0</v>
      </c>
      <c r="U39" s="9"/>
    </row>
    <row r="40">
      <c r="A40" s="21"/>
      <c r="B40" s="26">
        <f t="shared" si="7"/>
        <v>45590</v>
      </c>
      <c r="C40" s="28"/>
      <c r="D40" s="73"/>
      <c r="E40" s="74"/>
      <c r="F40" s="28" t="str">
        <f t="shared" ref="F40:F45" si="37">IFS(D40 &gt; 8, D40, D40 &lt; 1, D40, D40 &lt; 9, D40+12)</f>
        <v/>
      </c>
      <c r="G40" s="28" t="str">
        <f t="shared" ref="G40:G45" si="38">IFS(E40 &gt; 9, E40, E40 &lt; 1, E40, E40 &lt; 10, E40+12)</f>
        <v/>
      </c>
      <c r="H40" s="29" t="str">
        <f>IFERROR(__xludf.DUMMYFUNCTION("SPARKLINE({int(F40)-int($F$4),int(G40)-int(F40)},{""charttype"",""bar"";""color1"",""white"";""color2"",ifs(C40=$M$6,$R$6,C40=$M$7,$R$7,C40=$M$8,$R$8,C40=$M$9,$R$9,C40=$M$10,$R$10,C40=$M$11,$R$11, C40=$M$12,$R$12, C40=$M$13,$R$13, C40=$M$14,$R$14, C40="""&amp;""", ""white"");""max"",int($G$4)-int($F$4)})"),"")</f>
        <v/>
      </c>
      <c r="I40" s="30">
        <f t="shared" ref="I40:I45" si="39">(G40-F40)</f>
        <v>0</v>
      </c>
      <c r="J40" s="30" t="str">
        <f t="shared" ref="J40:J45" si="40">IF(I40 = 12, 1, AE101)</f>
        <v/>
      </c>
      <c r="K40" s="6"/>
      <c r="L40" s="146"/>
      <c r="M40" s="116" t="str">
        <f t="shared" si="34"/>
        <v>Employee 6</v>
      </c>
      <c r="N40" s="89">
        <f>week1!N25+week2!N25+week3!N25+week4!N25+week5!N25+week6!N25</f>
        <v>0</v>
      </c>
      <c r="O40" s="89">
        <f>week1!O25+week2!O25+week3!O25+week4!O25+week5!O25+week6!O25</f>
        <v>0</v>
      </c>
      <c r="P40" s="89">
        <f>week1!P25+week2!P25+week3!P25+week4!P25+week5!P25+week6!P25</f>
        <v>0</v>
      </c>
      <c r="Q40" s="117">
        <f t="shared" si="35"/>
        <v>0</v>
      </c>
      <c r="U40" s="9"/>
    </row>
    <row r="41">
      <c r="A41" s="6"/>
      <c r="B41" s="26">
        <f t="shared" si="7"/>
        <v>45590</v>
      </c>
      <c r="C41" s="27"/>
      <c r="D41" s="74"/>
      <c r="E41" s="74"/>
      <c r="F41" s="28" t="str">
        <f t="shared" si="37"/>
        <v/>
      </c>
      <c r="G41" s="28" t="str">
        <f t="shared" si="38"/>
        <v/>
      </c>
      <c r="H41" s="29" t="str">
        <f>IFERROR(__xludf.DUMMYFUNCTION("SPARKLINE({int(F41)-int($F$4),int(G41)-int(F41)},{""charttype"",""bar"";""color1"",""white"";""color2"",ifs(C41=$M$6,$R$6,C41=$M$7,$R$7,C41=$M$8,$R$8,C41=$M$9,$R$9,C41=$M$10,$R$10,C41=$M$11,$R$11, C41=$M$12,$R$12, C41=$M$13,$R$13, C41=$M$14,$R$14, C41="""&amp;""", ""white"");""max"",int($G$4)-int($F$4)})"),"")</f>
        <v/>
      </c>
      <c r="I41" s="30">
        <f t="shared" si="39"/>
        <v>0</v>
      </c>
      <c r="J41" s="30" t="str">
        <f t="shared" si="40"/>
        <v/>
      </c>
      <c r="K41" s="6" t="str">
        <f t="shared" ref="K41:K46" si="41">IF(I41 = 12, 1, AE102)</f>
        <v/>
      </c>
      <c r="L41" s="146"/>
      <c r="M41" s="118" t="str">
        <f t="shared" si="34"/>
        <v>Employee 7</v>
      </c>
      <c r="N41" s="91">
        <f>week1!N26+week2!N26+week3!N26+week4!N26+week5!N26+week6!N26</f>
        <v>0</v>
      </c>
      <c r="O41" s="91">
        <f>week1!O26+week2!O26+week3!O26+week4!O26+week5!O26+week6!O26</f>
        <v>0</v>
      </c>
      <c r="P41" s="91">
        <f>week1!P26+week2!P26+week3!P26+week4!P26+week5!P26+week6!P26</f>
        <v>0</v>
      </c>
      <c r="Q41" s="119">
        <f t="shared" si="35"/>
        <v>0</v>
      </c>
      <c r="U41" s="9"/>
    </row>
    <row r="42">
      <c r="A42" s="6"/>
      <c r="B42" s="26">
        <f t="shared" si="7"/>
        <v>45590</v>
      </c>
      <c r="C42" s="27"/>
      <c r="D42" s="74"/>
      <c r="E42" s="74"/>
      <c r="F42" s="28" t="str">
        <f t="shared" si="37"/>
        <v/>
      </c>
      <c r="G42" s="28" t="str">
        <f t="shared" si="38"/>
        <v/>
      </c>
      <c r="H42" s="29" t="str">
        <f>IFERROR(__xludf.DUMMYFUNCTION("SPARKLINE({int(F42)-int($F$4),int(G42)-int(F42)},{""charttype"",""bar"";""color1"",""white"";""color2"",ifs(C42=$M$6,$R$6,C42=$M$7,$R$7,C42=$M$8,$R$8,C42=$M$9,$R$9,C42=$M$10,$R$10,C42=$M$11,$R$11, C42=$M$12,$R$12, C42=$M$13,$R$13, C42=$M$14,$R$14, C42="""&amp;""", ""white"");""max"",int($G$4)-int($F$4)})"),"")</f>
        <v/>
      </c>
      <c r="I42" s="30">
        <f t="shared" si="39"/>
        <v>0</v>
      </c>
      <c r="J42" s="30" t="str">
        <f t="shared" si="40"/>
        <v/>
      </c>
      <c r="K42" s="6" t="str">
        <f t="shared" si="41"/>
        <v/>
      </c>
      <c r="L42" s="8"/>
      <c r="M42" s="120" t="str">
        <f t="shared" si="34"/>
        <v>Employee 8</v>
      </c>
      <c r="N42" s="93">
        <f>week1!N27+week2!N27+week3!N27+week4!N27+week5!N27+week6!N27</f>
        <v>0</v>
      </c>
      <c r="O42" s="93">
        <f>week1!O27+week2!O27+week3!O27+week4!O27+week5!O27+week6!O27</f>
        <v>0</v>
      </c>
      <c r="P42" s="93">
        <f>week1!P27+week2!P27+week3!P27+week4!P27+week5!P27+week6!P27</f>
        <v>0</v>
      </c>
      <c r="Q42" s="121">
        <f t="shared" si="35"/>
        <v>0</v>
      </c>
      <c r="U42" s="9"/>
    </row>
    <row r="43">
      <c r="A43" s="6"/>
      <c r="B43" s="26">
        <f t="shared" si="7"/>
        <v>45590</v>
      </c>
      <c r="C43" s="27"/>
      <c r="D43" s="74"/>
      <c r="E43" s="74"/>
      <c r="F43" s="28" t="str">
        <f t="shared" si="37"/>
        <v/>
      </c>
      <c r="G43" s="28" t="str">
        <f t="shared" si="38"/>
        <v/>
      </c>
      <c r="H43" s="29" t="str">
        <f>IFERROR(__xludf.DUMMYFUNCTION("SPARKLINE({int(F43)-int($F$4),int(G43)-int(F43)},{""charttype"",""bar"";""color1"",""white"";""color2"",ifs(C43=$M$6,$R$6,C43=$M$7,$R$7,C43=$M$8,$R$8,C43=$M$9,$R$9,C43=$M$10,$R$10,C43=$M$11,$R$11, C43=$M$12,$R$12, C43=$M$13,$R$13, C43=$M$14,$R$14, C43="""&amp;""", ""white"");""max"",int($G$4)-int($F$4)})"),"")</f>
        <v/>
      </c>
      <c r="I43" s="30">
        <f t="shared" si="39"/>
        <v>0</v>
      </c>
      <c r="J43" s="30" t="str">
        <f t="shared" si="40"/>
        <v/>
      </c>
      <c r="K43" s="6" t="str">
        <f t="shared" si="41"/>
        <v/>
      </c>
      <c r="L43" s="8"/>
      <c r="M43" s="122" t="str">
        <f t="shared" si="34"/>
        <v>Employee 9</v>
      </c>
      <c r="N43" s="96">
        <f>week1!N28+week2!N28+week3!N28+week4!N28+week5!N28+week6!N28</f>
        <v>0</v>
      </c>
      <c r="O43" s="96">
        <f>week1!O28+week2!O28+week3!O28+week4!O28+week5!O28+week6!O28</f>
        <v>0</v>
      </c>
      <c r="P43" s="96">
        <f>week1!P28+week2!P28+week3!P28+week4!P28+week5!P28+week6!P28</f>
        <v>0</v>
      </c>
      <c r="Q43" s="123">
        <f t="shared" si="35"/>
        <v>0</v>
      </c>
      <c r="U43" s="9"/>
    </row>
    <row r="44">
      <c r="A44" s="6"/>
      <c r="B44" s="26">
        <f t="shared" si="7"/>
        <v>45590</v>
      </c>
      <c r="C44" s="27"/>
      <c r="D44" s="27"/>
      <c r="E44" s="27"/>
      <c r="F44" s="28" t="str">
        <f t="shared" si="37"/>
        <v/>
      </c>
      <c r="G44" s="28" t="str">
        <f t="shared" si="38"/>
        <v/>
      </c>
      <c r="H44" s="29" t="str">
        <f>IFERROR(__xludf.DUMMYFUNCTION("SPARKLINE({int(F44)-int($F$4),int(G44)-int(F44)},{""charttype"",""bar"";""color1"",""white"";""color2"",ifs(C44=$M$6,$R$6,C44=$M$7,$R$7,C44=$M$8,$R$8,C44=$M$9,$R$9,C44=$M$10,$R$10,C44=$M$11,$R$11, C44=$M$12,$R$12, C44=$M$13,$R$13, C44=$M$14,$R$14, C44="""&amp;""", ""white"");""max"",int($G$4)-int($F$4)})"),"")</f>
        <v/>
      </c>
      <c r="I44" s="30">
        <f t="shared" si="39"/>
        <v>0</v>
      </c>
      <c r="J44" s="30" t="str">
        <f t="shared" si="40"/>
        <v/>
      </c>
      <c r="K44" s="6" t="str">
        <f t="shared" si="41"/>
        <v/>
      </c>
      <c r="L44" s="8"/>
      <c r="M44" s="98" t="s">
        <v>49</v>
      </c>
      <c r="N44" s="99">
        <f>SUM(N35:N43)</f>
        <v>0</v>
      </c>
      <c r="O44" s="99">
        <f t="shared" ref="O44:P44" si="42">(SUM(O35:O43))</f>
        <v>0</v>
      </c>
      <c r="P44" s="99">
        <f t="shared" si="42"/>
        <v>0</v>
      </c>
      <c r="Q44" s="100">
        <f t="shared" si="35"/>
        <v>0</v>
      </c>
      <c r="U44" s="9"/>
    </row>
    <row r="45">
      <c r="A45" s="6"/>
      <c r="B45" s="47">
        <f t="shared" si="7"/>
        <v>45590</v>
      </c>
      <c r="C45" s="48"/>
      <c r="D45" s="48"/>
      <c r="E45" s="48"/>
      <c r="F45" s="28" t="str">
        <f t="shared" si="37"/>
        <v/>
      </c>
      <c r="G45" s="28" t="str">
        <f t="shared" si="38"/>
        <v/>
      </c>
      <c r="H45" s="29" t="str">
        <f>IFERROR(__xludf.DUMMYFUNCTION("SPARKLINE({int(F45)-int($F$4),int(G45)-int(F45)},{""charttype"",""bar"";""color1"",""white"";""color2"",ifs(C45=$M$6,$R$6,C45=$M$7,$R$7,C45=$M$8,$R$8,C45=$M$9,$R$9,C45=$M$10,$R$10,C45=$M$11,$R$11, C45=$M$12,$R$12, C45=$M$13,$R$13, C45=$M$14,$R$14, C45="""&amp;""", ""white"");""max"",int($G$4)-int($F$4)})"),"")</f>
        <v/>
      </c>
      <c r="I45" s="30">
        <f t="shared" si="39"/>
        <v>0</v>
      </c>
      <c r="J45" s="30" t="str">
        <f t="shared" si="40"/>
        <v/>
      </c>
      <c r="K45" s="6" t="str">
        <f t="shared" si="41"/>
        <v/>
      </c>
      <c r="L45" s="8"/>
      <c r="M45" s="69"/>
      <c r="N45" s="8"/>
      <c r="O45" s="8"/>
      <c r="P45" s="8"/>
      <c r="U45" s="9"/>
    </row>
    <row r="46">
      <c r="A46" s="6"/>
      <c r="B46" s="17">
        <f t="shared" si="7"/>
        <v>45591</v>
      </c>
      <c r="C46" s="51"/>
      <c r="D46" s="51"/>
      <c r="E46" s="52"/>
      <c r="F46" s="53"/>
      <c r="G46" s="54"/>
      <c r="H46" s="55" t="s">
        <v>31</v>
      </c>
      <c r="I46" s="56">
        <f t="shared" ref="I46:J46" si="43">SUM(I40:I45)</f>
        <v>0</v>
      </c>
      <c r="J46" s="56">
        <f t="shared" si="43"/>
        <v>0</v>
      </c>
      <c r="K46" s="6" t="str">
        <f t="shared" si="41"/>
        <v/>
      </c>
      <c r="L46" s="8"/>
      <c r="M46" s="69"/>
      <c r="N46" s="8"/>
      <c r="O46" s="8"/>
      <c r="P46" s="8"/>
      <c r="U46" s="9"/>
    </row>
    <row r="47">
      <c r="A47" s="21"/>
      <c r="B47" s="26">
        <f t="shared" si="7"/>
        <v>45591</v>
      </c>
      <c r="C47" s="28"/>
      <c r="D47" s="74"/>
      <c r="E47" s="73"/>
      <c r="F47" s="28" t="str">
        <f t="shared" ref="F47:F52" si="44">IFS(D47 &gt; 8, D47, D47 &lt; 1, D47, D47 &lt; 9, D47+12)</f>
        <v/>
      </c>
      <c r="G47" s="28" t="str">
        <f t="shared" ref="G47:G52" si="45">IFS(E47 &gt; 9, E47, E47 &lt; 1, E47, E47 &lt; 10, E47+12)</f>
        <v/>
      </c>
      <c r="H47" s="29" t="str">
        <f>IFERROR(__xludf.DUMMYFUNCTION("SPARKLINE({int(F47)-int($F$4),int(G47)-int(F47)},{""charttype"",""bar"";""color1"",""white"";""color2"",ifs(C47=$M$6,$R$6,C47=$M$7,$R$7,C47=$M$8,$R$8,C47=$M$9,$R$9,C47=$M$10,$R$10,C47=$M$11,$R$11, C47=$M$12,$R$12, C47=$M$13,$R$13, C47=$M$14,$R$14, C47="""&amp;""", ""white"");""max"",int($G$4)-int($F$4)})"),"")</f>
        <v/>
      </c>
      <c r="I47" s="30">
        <f t="shared" ref="I47:I52" si="46">(G47-F47)</f>
        <v>0</v>
      </c>
      <c r="J47" s="30" t="str">
        <f t="shared" ref="J47:J52" si="47">IF(I47 = 12, 1, AE107)</f>
        <v/>
      </c>
      <c r="K47" s="6"/>
      <c r="L47" s="8"/>
      <c r="M47" s="156"/>
      <c r="N47" s="69"/>
      <c r="O47" s="69"/>
      <c r="P47" s="8"/>
      <c r="U47" s="9"/>
    </row>
    <row r="48">
      <c r="A48" s="6"/>
      <c r="B48" s="26">
        <f t="shared" si="7"/>
        <v>45591</v>
      </c>
      <c r="C48" s="27"/>
      <c r="D48" s="73"/>
      <c r="E48" s="74"/>
      <c r="F48" s="28" t="str">
        <f t="shared" si="44"/>
        <v/>
      </c>
      <c r="G48" s="28" t="str">
        <f t="shared" si="45"/>
        <v/>
      </c>
      <c r="H48" s="29" t="str">
        <f>IFERROR(__xludf.DUMMYFUNCTION("SPARKLINE({int(F48)-int($F$4),int(G48)-int(F48)},{""charttype"",""bar"";""color1"",""white"";""color2"",ifs(C48=$M$6,$R$6,C48=$M$7,$R$7,C48=$M$8,$R$8,C48=$M$9,$R$9,C48=$M$10,$R$10,C48=$M$11,$R$11, C48=$M$12,$R$12, C48=$M$13,$R$13, C48=$M$14,$R$14, C48="""&amp;""", ""white"");""max"",int($G$4)-int($F$4)})"),"")</f>
        <v/>
      </c>
      <c r="I48" s="30">
        <f t="shared" si="46"/>
        <v>0</v>
      </c>
      <c r="J48" s="30" t="str">
        <f t="shared" si="47"/>
        <v/>
      </c>
      <c r="K48" s="6" t="str">
        <f t="shared" ref="K48:K53" si="48">IF(I48 = 8, 1, AE108)</f>
        <v/>
      </c>
      <c r="L48" s="8"/>
      <c r="M48" s="157"/>
      <c r="N48" s="69"/>
      <c r="O48" s="8"/>
      <c r="P48" s="8"/>
      <c r="U48" s="9"/>
    </row>
    <row r="49">
      <c r="A49" s="6"/>
      <c r="B49" s="26">
        <f t="shared" si="7"/>
        <v>45591</v>
      </c>
      <c r="C49" s="27"/>
      <c r="D49" s="74"/>
      <c r="E49" s="74"/>
      <c r="F49" s="28" t="str">
        <f t="shared" si="44"/>
        <v/>
      </c>
      <c r="G49" s="28" t="str">
        <f t="shared" si="45"/>
        <v/>
      </c>
      <c r="H49" s="29" t="str">
        <f>IFERROR(__xludf.DUMMYFUNCTION("SPARKLINE({int(F49)-int($F$4),int(G49)-int(F49)},{""charttype"",""bar"";""color1"",""white"";""color2"",ifs(C49=$M$6,$R$6,C49=$M$7,$R$7,C49=$M$8,$R$8,C49=$M$9,$R$9,C49=$M$10,$R$10,C49=$M$11,$R$11, C49=$M$12,$R$12, C49=$M$13,$R$13, C49=$M$14,$R$14, C49="""&amp;""", ""white"");""max"",int($G$4)-int($F$4)})"),"")</f>
        <v/>
      </c>
      <c r="I49" s="30">
        <f t="shared" si="46"/>
        <v>0</v>
      </c>
      <c r="J49" s="30" t="str">
        <f t="shared" si="47"/>
        <v/>
      </c>
      <c r="K49" s="6" t="str">
        <f t="shared" si="48"/>
        <v/>
      </c>
      <c r="L49" s="8"/>
      <c r="M49" s="157"/>
      <c r="N49" s="69"/>
      <c r="O49" s="8"/>
      <c r="P49" s="8"/>
      <c r="U49" s="9"/>
    </row>
    <row r="50">
      <c r="A50" s="6"/>
      <c r="B50" s="26">
        <f t="shared" si="7"/>
        <v>45591</v>
      </c>
      <c r="C50" s="27"/>
      <c r="D50" s="74"/>
      <c r="E50" s="73"/>
      <c r="F50" s="28" t="str">
        <f t="shared" si="44"/>
        <v/>
      </c>
      <c r="G50" s="28" t="str">
        <f t="shared" si="45"/>
        <v/>
      </c>
      <c r="H50" s="29" t="str">
        <f>IFERROR(__xludf.DUMMYFUNCTION("SPARKLINE({int(F50)-int($F$4),int(G50)-int(F50)},{""charttype"",""bar"";""color1"",""white"";""color2"",ifs(C50=$M$6,$R$6,C50=$M$7,$R$7,C50=$M$8,$R$8,C50=$M$9,$R$9,C50=$M$10,$R$10,C50=$M$11,$R$11, C50=$M$12,$R$12, C50=$M$13,$R$13, C50=$M$14,$R$14, C50="""&amp;""", ""white"");""max"",int($G$4)-int($F$4)})"),"")</f>
        <v/>
      </c>
      <c r="I50" s="30">
        <f t="shared" si="46"/>
        <v>0</v>
      </c>
      <c r="J50" s="30" t="str">
        <f t="shared" si="47"/>
        <v/>
      </c>
      <c r="K50" s="6" t="str">
        <f t="shared" si="48"/>
        <v/>
      </c>
      <c r="L50" s="8"/>
      <c r="M50" s="158"/>
      <c r="N50" s="8"/>
      <c r="O50" s="8"/>
      <c r="P50" s="8"/>
      <c r="U50" s="9"/>
    </row>
    <row r="51">
      <c r="A51" s="6"/>
      <c r="B51" s="26">
        <f t="shared" si="7"/>
        <v>45591</v>
      </c>
      <c r="C51" s="28"/>
      <c r="D51" s="74"/>
      <c r="E51" s="74"/>
      <c r="F51" s="28" t="str">
        <f t="shared" si="44"/>
        <v/>
      </c>
      <c r="G51" s="28" t="str">
        <f t="shared" si="45"/>
        <v/>
      </c>
      <c r="H51" s="29" t="str">
        <f>IFERROR(__xludf.DUMMYFUNCTION("SPARKLINE({int(F51)-int($F$4),int(G51)-int(F51)},{""charttype"",""bar"";""color1"",""white"";""color2"",ifs(C51=$M$6,$R$6,C51=$M$7,$R$7,C51=$M$8,$R$8,C51=$M$9,$R$9,C51=$M$10,$R$10,C51=$M$11,$R$11, C51=$M$12,$R$12, C51=$M$13,$R$13, C51=$M$14,$R$14, C51="""&amp;""", ""white"");""max"",int($G$4)-int($F$4)})"),"")</f>
        <v/>
      </c>
      <c r="I51" s="30">
        <f t="shared" si="46"/>
        <v>0</v>
      </c>
      <c r="J51" s="30" t="str">
        <f t="shared" si="47"/>
        <v/>
      </c>
      <c r="K51" s="6" t="str">
        <f t="shared" si="48"/>
        <v/>
      </c>
      <c r="L51" s="8"/>
      <c r="M51" s="157"/>
      <c r="N51" s="69"/>
      <c r="O51" s="8"/>
      <c r="P51" s="8"/>
      <c r="U51" s="9"/>
    </row>
    <row r="52">
      <c r="A52" s="6"/>
      <c r="B52" s="26">
        <f t="shared" si="7"/>
        <v>45591</v>
      </c>
      <c r="C52" s="28"/>
      <c r="D52" s="28"/>
      <c r="E52" s="27"/>
      <c r="F52" s="28" t="str">
        <f t="shared" si="44"/>
        <v/>
      </c>
      <c r="G52" s="28" t="str">
        <f t="shared" si="45"/>
        <v/>
      </c>
      <c r="H52" s="29" t="str">
        <f>IFERROR(__xludf.DUMMYFUNCTION("SPARKLINE({int(F52)-int($F$4),int(G52)-int(F52)},{""charttype"",""bar"";""color1"",""white"";""color2"",ifs(C52=$M$6,$R$6,C52=$M$7,$R$7,C52=$M$8,$R$8,C52=$M$9,$R$9,C52=$M$10,$R$10,C52=$M$11,$R$11, C52=$M$12,$R$12, C52=$M$13,$R$13, C52=$M$14,$R$14, C52="""&amp;""", ""white"");""max"",int($G$4)-int($F$4)})"),"")</f>
        <v/>
      </c>
      <c r="I52" s="30">
        <f t="shared" si="46"/>
        <v>0</v>
      </c>
      <c r="J52" s="30" t="str">
        <f t="shared" si="47"/>
        <v/>
      </c>
      <c r="K52" s="6" t="str">
        <f t="shared" si="48"/>
        <v/>
      </c>
      <c r="L52" s="8"/>
      <c r="M52" s="157"/>
      <c r="N52" s="69"/>
      <c r="O52" s="8"/>
      <c r="P52" s="8"/>
      <c r="U52" s="9"/>
    </row>
    <row r="53">
      <c r="A53" s="6"/>
      <c r="B53" s="14"/>
      <c r="C53" s="14"/>
      <c r="D53" s="14"/>
      <c r="E53" s="130"/>
      <c r="F53" s="131"/>
      <c r="G53" s="132"/>
      <c r="H53" s="133" t="s">
        <v>31</v>
      </c>
      <c r="I53" s="134">
        <f t="shared" ref="I53:J53" si="49">SUM(I47:I52)</f>
        <v>0</v>
      </c>
      <c r="J53" s="134">
        <f t="shared" si="49"/>
        <v>0</v>
      </c>
      <c r="K53" s="6" t="str">
        <f t="shared" si="48"/>
        <v/>
      </c>
      <c r="M53" s="158"/>
      <c r="N53" s="8"/>
      <c r="O53" s="8"/>
      <c r="U53" s="9"/>
    </row>
    <row r="54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M54" s="157"/>
      <c r="N54" s="69"/>
      <c r="O54" s="8"/>
      <c r="U54" s="9"/>
    </row>
    <row r="55">
      <c r="A55" s="8"/>
      <c r="B55" s="8"/>
      <c r="C55" s="8"/>
      <c r="D55" s="8"/>
      <c r="E55" s="8"/>
      <c r="F55" s="8"/>
      <c r="G55" s="8"/>
      <c r="H55" s="8"/>
      <c r="I55" s="8"/>
      <c r="J55" s="8"/>
      <c r="K55" s="6"/>
      <c r="M55" s="157"/>
      <c r="N55" s="69"/>
      <c r="O55" s="8"/>
      <c r="U55" s="9"/>
    </row>
    <row r="56">
      <c r="M56" s="157"/>
      <c r="N56" s="159"/>
      <c r="O56" s="136"/>
      <c r="U56" s="9"/>
    </row>
    <row r="57">
      <c r="M57" s="139"/>
      <c r="O57" s="136"/>
      <c r="U57" s="9"/>
    </row>
    <row r="58">
      <c r="M58" s="139"/>
      <c r="O58" s="136"/>
      <c r="U58" s="9"/>
    </row>
    <row r="59">
      <c r="M59" s="139"/>
      <c r="O59" s="136"/>
      <c r="U59" s="9"/>
    </row>
    <row r="60">
      <c r="U60" s="9"/>
    </row>
    <row r="61">
      <c r="U61" s="9"/>
    </row>
    <row r="62">
      <c r="U62" s="9"/>
    </row>
    <row r="63">
      <c r="U63" s="9"/>
    </row>
  </sheetData>
  <mergeCells count="15">
    <mergeCell ref="M18:P18"/>
    <mergeCell ref="M33:Q33"/>
    <mergeCell ref="N9:O9"/>
    <mergeCell ref="N10:O10"/>
    <mergeCell ref="N11:O11"/>
    <mergeCell ref="N12:O12"/>
    <mergeCell ref="N13:O13"/>
    <mergeCell ref="N14:O14"/>
    <mergeCell ref="D2:E2"/>
    <mergeCell ref="F2:G2"/>
    <mergeCell ref="Q5:R5"/>
    <mergeCell ref="M5:O5"/>
    <mergeCell ref="N6:O6"/>
    <mergeCell ref="N7:O7"/>
    <mergeCell ref="N8:O8"/>
  </mergeCells>
  <printOptions gridLines="1" horizontalCentered="1"/>
  <pageMargins bottom="0.75" footer="0.0" header="0.0" left="0.7" right="0.7" top="0.75"/>
  <pageSetup cellComments="atEnd" orientation="landscape" pageOrder="overThenDown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4.0"/>
    <col customWidth="1" min="2" max="2" width="30.63"/>
    <col customWidth="1" min="4" max="4" width="11.25"/>
    <col customWidth="1" min="5" max="5" width="10.63"/>
    <col customWidth="1" hidden="1" min="6" max="6" width="10.88"/>
    <col customWidth="1" hidden="1" min="7" max="7" width="11.75"/>
    <col customWidth="1" min="8" max="8" width="25.38"/>
    <col customWidth="1" min="9" max="9" width="7.13"/>
    <col customWidth="1" min="10" max="10" width="14.88"/>
    <col customWidth="1" min="11" max="11" width="3.25"/>
    <col customWidth="1" min="12" max="12" width="12.5"/>
    <col customWidth="1" min="14" max="14" width="16.13"/>
    <col customWidth="1" min="15" max="15" width="16.0"/>
  </cols>
  <sheetData>
    <row r="1">
      <c r="A1" s="160">
        <v>13.0</v>
      </c>
      <c r="B1" s="7"/>
      <c r="C1" s="6"/>
      <c r="D1" s="7"/>
      <c r="E1" s="7"/>
      <c r="F1" s="7"/>
      <c r="G1" s="7"/>
      <c r="H1" s="6"/>
      <c r="I1" s="6"/>
      <c r="J1" s="6"/>
      <c r="K1" s="6"/>
      <c r="L1" s="8"/>
      <c r="M1" s="8"/>
      <c r="N1" s="8"/>
      <c r="O1" s="8"/>
      <c r="P1" s="8"/>
      <c r="U1" s="9"/>
    </row>
    <row r="2">
      <c r="A2" s="7"/>
      <c r="B2" s="161"/>
      <c r="C2" s="11"/>
      <c r="D2" s="12" t="s">
        <v>2</v>
      </c>
      <c r="E2" s="13"/>
      <c r="F2" s="12" t="s">
        <v>3</v>
      </c>
      <c r="G2" s="13"/>
      <c r="H2" s="14"/>
      <c r="I2" s="14"/>
      <c r="J2" s="15" t="s">
        <v>4</v>
      </c>
      <c r="K2" s="6"/>
      <c r="L2" s="8"/>
      <c r="M2" s="8"/>
      <c r="N2" s="8"/>
      <c r="O2" s="8"/>
      <c r="P2" s="8"/>
      <c r="U2" s="9"/>
    </row>
    <row r="3">
      <c r="A3" s="6"/>
      <c r="B3" s="17">
        <f>week4!B46+1</f>
        <v>45592</v>
      </c>
      <c r="C3" s="18" t="s">
        <v>6</v>
      </c>
      <c r="D3" s="18" t="s">
        <v>7</v>
      </c>
      <c r="E3" s="18" t="s">
        <v>8</v>
      </c>
      <c r="F3" s="18" t="s">
        <v>9</v>
      </c>
      <c r="G3" s="18" t="s">
        <v>10</v>
      </c>
      <c r="H3" s="19" t="s">
        <v>11</v>
      </c>
      <c r="I3" s="19" t="s">
        <v>12</v>
      </c>
      <c r="J3" s="20" t="s">
        <v>13</v>
      </c>
      <c r="K3" s="164" t="s">
        <v>5</v>
      </c>
      <c r="L3" s="8"/>
      <c r="M3" s="8"/>
      <c r="N3" s="8"/>
      <c r="O3" s="8"/>
      <c r="P3" s="8"/>
      <c r="U3" s="9"/>
    </row>
    <row r="4" hidden="1">
      <c r="A4" s="21"/>
      <c r="B4" s="22" t="str">
        <f>#REF!+1</f>
        <v>#REF!</v>
      </c>
      <c r="C4" s="23"/>
      <c r="D4" s="24">
        <v>9.0</v>
      </c>
      <c r="E4" s="24">
        <v>9.0</v>
      </c>
      <c r="F4" s="24">
        <v>9.0</v>
      </c>
      <c r="G4" s="24">
        <v>21.0</v>
      </c>
      <c r="H4" s="23"/>
      <c r="I4" s="23"/>
      <c r="J4" s="23"/>
      <c r="K4" s="6"/>
      <c r="L4" s="8"/>
      <c r="M4" s="8"/>
      <c r="N4" s="8"/>
      <c r="O4" s="8"/>
      <c r="P4" s="8"/>
      <c r="U4" s="25"/>
    </row>
    <row r="5">
      <c r="A5" s="6"/>
      <c r="B5" s="26">
        <f>week4!B46+1</f>
        <v>45592</v>
      </c>
      <c r="C5" s="27"/>
      <c r="D5" s="27"/>
      <c r="E5" s="27"/>
      <c r="F5" s="28" t="str">
        <f t="shared" ref="F5:F10" si="1">IFS(D5 &gt; 8, D5, D5 &lt; 1, D5, D5 &lt; 9, D5+12)</f>
        <v/>
      </c>
      <c r="G5" s="28" t="str">
        <f t="shared" ref="G5:G10" si="2">IFS(E5 &gt; 9, E5, E5 &lt; 1, E5, E5 &lt; 10, E5+12)</f>
        <v/>
      </c>
      <c r="H5" s="29" t="str">
        <f>IFERROR(__xludf.DUMMYFUNCTION("SPARKLINE({int(F5)-int($F$4),int(G5)-int(F5)},{""charttype"",""bar"";""color1"",""white"";""color2"",ifs(C5=$M$6,$R$6,C5=$M$7,$R$7,C5=$M$8,$R$8,C5=$M$9,$R$9,C5=$M$10,$R$10,C5=$M$11,$R$11, C5=$M$12,$R$12, C5=$M$13,$R$13, C5=$M$14,$R$14, C5="""", ""white"")"&amp;";""max"",int($G$4)-int($F$4)})"),"")</f>
        <v/>
      </c>
      <c r="I5" s="30">
        <f t="shared" ref="I5:I10" si="3">(G5-F5)</f>
        <v>0</v>
      </c>
      <c r="J5" s="30" t="str">
        <f t="shared" ref="J5:J10" si="4">IF(I5 = 12, 1, AE71)</f>
        <v/>
      </c>
      <c r="K5" s="6"/>
      <c r="L5" s="8"/>
      <c r="M5" s="31" t="s">
        <v>14</v>
      </c>
      <c r="N5" s="32"/>
      <c r="O5" s="33"/>
      <c r="P5" s="8"/>
      <c r="Q5" s="34" t="s">
        <v>15</v>
      </c>
      <c r="U5" s="9"/>
    </row>
    <row r="6">
      <c r="A6" s="6"/>
      <c r="B6" s="26">
        <f>week4!B46+1</f>
        <v>45592</v>
      </c>
      <c r="C6" s="27"/>
      <c r="D6" s="27"/>
      <c r="E6" s="28"/>
      <c r="F6" s="28" t="str">
        <f t="shared" si="1"/>
        <v/>
      </c>
      <c r="G6" s="28" t="str">
        <f t="shared" si="2"/>
        <v/>
      </c>
      <c r="H6" s="29" t="str">
        <f>IFERROR(__xludf.DUMMYFUNCTION("SPARKLINE({int(F6)-int($F$4),int(G6)-int(F6)},{""charttype"",""bar"";""color1"",""white"";""color2"",ifs(C6=$M$6,$R$6,C6=$M$7,$R$7,C6=$M$8,$R$8,C6=$M$9,$R$9,C6=$M$10,$R$10,C6=$M$11,$R$11, C6=$M$12,$R$12, C6=$M$13,$R$13, C6=$M$14,$R$14, C6="""", ""white"")"&amp;";""max"",int($G$4)-int($F$4)})"),"")</f>
        <v/>
      </c>
      <c r="I6" s="30">
        <f t="shared" si="3"/>
        <v>0</v>
      </c>
      <c r="J6" s="30" t="str">
        <f t="shared" si="4"/>
        <v/>
      </c>
      <c r="K6" s="6" t="str">
        <f t="shared" ref="K6:K11" si="5">IF(I6 = 8, 1, AE72)</f>
        <v/>
      </c>
      <c r="L6" s="146"/>
      <c r="M6" s="36" t="str">
        <f>week1!M6</f>
        <v>Employee 1</v>
      </c>
      <c r="N6" s="37"/>
      <c r="O6" s="38"/>
      <c r="P6" s="8"/>
      <c r="Q6" s="39" t="s">
        <v>17</v>
      </c>
      <c r="R6" s="37" t="s">
        <v>18</v>
      </c>
      <c r="U6" s="9"/>
    </row>
    <row r="7">
      <c r="A7" s="6"/>
      <c r="B7" s="26">
        <f>week4!B46+1</f>
        <v>45592</v>
      </c>
      <c r="C7" s="27"/>
      <c r="D7" s="28"/>
      <c r="E7" s="27"/>
      <c r="F7" s="28" t="str">
        <f t="shared" si="1"/>
        <v/>
      </c>
      <c r="G7" s="28" t="str">
        <f t="shared" si="2"/>
        <v/>
      </c>
      <c r="H7" s="29" t="str">
        <f>IFERROR(__xludf.DUMMYFUNCTION("SPARKLINE({int(F7)-int($F$4),int(G7)-int(F7)},{""charttype"",""bar"";""color1"",""white"";""color2"",ifs(C7=$M$6,$R$6,C7=$M$7,$R$7,C7=$M$8,$R$8,C7=$M$9,$R$9,C7=$M$10,$R$10,C7=$M$11,$R$11, C7=$M$12,$R$12, C7=$M$13,$R$13, C7=$M$14,$R$14, C7="""", ""white"")"&amp;";""max"",int($G$4)-int($F$4)})"),"")</f>
        <v/>
      </c>
      <c r="I7" s="30">
        <f t="shared" si="3"/>
        <v>0</v>
      </c>
      <c r="J7" s="30" t="str">
        <f t="shared" si="4"/>
        <v/>
      </c>
      <c r="K7" s="6" t="str">
        <f t="shared" si="5"/>
        <v/>
      </c>
      <c r="L7" s="146"/>
      <c r="M7" s="40" t="str">
        <f>week1!M7</f>
        <v>Employee 2</v>
      </c>
      <c r="N7" s="41"/>
      <c r="O7" s="38"/>
      <c r="P7" s="8"/>
      <c r="Q7" s="39" t="s">
        <v>20</v>
      </c>
      <c r="R7" s="41" t="s">
        <v>21</v>
      </c>
      <c r="U7" s="9"/>
    </row>
    <row r="8">
      <c r="A8" s="6"/>
      <c r="B8" s="26">
        <f>week4!B46+1</f>
        <v>45592</v>
      </c>
      <c r="C8" s="28"/>
      <c r="D8" s="28"/>
      <c r="E8" s="28"/>
      <c r="F8" s="28" t="str">
        <f t="shared" si="1"/>
        <v/>
      </c>
      <c r="G8" s="28" t="str">
        <f t="shared" si="2"/>
        <v/>
      </c>
      <c r="H8" s="29" t="str">
        <f>IFERROR(__xludf.DUMMYFUNCTION("SPARKLINE({int(F8)-int($F$4),int(G8)-int(F8)},{""charttype"",""bar"";""color1"",""white"";""color2"",ifs(C8=$M$6,$R$6,C8=$M$7,$R$7,C8=$M$8,$R$8,C8=$M$9,$R$9,C8=$M$10,$R$10,C8=$M$11,$R$11, C8=$M$12,$R$12, C8=$M$13,$R$13, C8=$M$14,$R$14, C8="""", ""white"")"&amp;";""max"",int($G$4)-int($F$4)})"),"")</f>
        <v/>
      </c>
      <c r="I8" s="30">
        <f t="shared" si="3"/>
        <v>0</v>
      </c>
      <c r="J8" s="30" t="str">
        <f t="shared" si="4"/>
        <v/>
      </c>
      <c r="K8" s="6" t="str">
        <f t="shared" si="5"/>
        <v/>
      </c>
      <c r="L8" s="146"/>
      <c r="M8" s="42" t="str">
        <f>week1!M8</f>
        <v>Employee 3</v>
      </c>
      <c r="N8" s="43"/>
      <c r="O8" s="38"/>
      <c r="P8" s="8"/>
      <c r="Q8" s="39" t="s">
        <v>23</v>
      </c>
      <c r="R8" s="43" t="s">
        <v>24</v>
      </c>
      <c r="U8" s="9"/>
    </row>
    <row r="9">
      <c r="A9" s="6"/>
      <c r="B9" s="26">
        <f>week4!B46+1</f>
        <v>45592</v>
      </c>
      <c r="C9" s="28"/>
      <c r="D9" s="28"/>
      <c r="E9" s="28"/>
      <c r="F9" s="28" t="str">
        <f t="shared" si="1"/>
        <v/>
      </c>
      <c r="G9" s="28" t="str">
        <f t="shared" si="2"/>
        <v/>
      </c>
      <c r="H9" s="29" t="str">
        <f>IFERROR(__xludf.DUMMYFUNCTION("SPARKLINE({int(F9)-int($F$4),int(G9)-int(F9)},{""charttype"",""bar"";""color1"",""white"";""color2"",ifs(C9=$M$6,$R$6,C9=$M$7,$R$7,C9=$M$8,$R$8,C9=$M$9,$R$9,C9=$M$10,$R$10,C9=$M$11,$R$11, C9=$M$12,$R$12, C9=$M$13,$R$13, C9=$M$14,$R$14, C9="""", ""white"")"&amp;";""max"",int($G$4)-int($F$4)})"),"")</f>
        <v/>
      </c>
      <c r="I9" s="30">
        <f t="shared" si="3"/>
        <v>0</v>
      </c>
      <c r="J9" s="30" t="str">
        <f t="shared" si="4"/>
        <v/>
      </c>
      <c r="K9" s="6" t="str">
        <f t="shared" si="5"/>
        <v/>
      </c>
      <c r="L9" s="146"/>
      <c r="M9" s="44" t="str">
        <f>week1!M9</f>
        <v>Employee 4</v>
      </c>
      <c r="N9" s="45"/>
      <c r="O9" s="38"/>
      <c r="P9" s="8"/>
      <c r="Q9" s="39" t="s">
        <v>26</v>
      </c>
      <c r="R9" s="46" t="s">
        <v>27</v>
      </c>
      <c r="U9" s="9"/>
    </row>
    <row r="10">
      <c r="A10" s="6"/>
      <c r="B10" s="47">
        <f>week4!B46+1</f>
        <v>45592</v>
      </c>
      <c r="C10" s="48"/>
      <c r="D10" s="48"/>
      <c r="E10" s="48"/>
      <c r="F10" s="28" t="str">
        <f t="shared" si="1"/>
        <v/>
      </c>
      <c r="G10" s="28" t="str">
        <f t="shared" si="2"/>
        <v/>
      </c>
      <c r="H10" s="29" t="str">
        <f>IFERROR(__xludf.DUMMYFUNCTION("SPARKLINE({int(F10)-int($F$4),int(G10)-int(F10)},{""charttype"",""bar"";""color1"",""white"";""color2"",ifs(C10=$M$6,$R$6,C10=$M$7,$R$7,C10=$M$8,$R$8,C10=$M$9,$R$9,C10=$M$10,$R$10,C10=$M$11,$R$11, C10=$M$12,$R$12, C10=$M$13,$R$13, C10=$M$14,$R$14, C10="""&amp;""", ""white"");""max"",int($G$4)-int($F$4)})"),"")</f>
        <v/>
      </c>
      <c r="I10" s="30">
        <f t="shared" si="3"/>
        <v>0</v>
      </c>
      <c r="J10" s="30" t="str">
        <f t="shared" si="4"/>
        <v/>
      </c>
      <c r="K10" s="6" t="str">
        <f t="shared" si="5"/>
        <v/>
      </c>
      <c r="L10" s="146"/>
      <c r="M10" s="49" t="str">
        <f>week1!M10</f>
        <v>Employee 5</v>
      </c>
      <c r="N10" s="50"/>
      <c r="O10" s="38"/>
      <c r="P10" s="8"/>
      <c r="Q10" s="39" t="s">
        <v>29</v>
      </c>
      <c r="R10" s="50" t="s">
        <v>30</v>
      </c>
      <c r="U10" s="9"/>
    </row>
    <row r="11">
      <c r="A11" s="6"/>
      <c r="B11" s="17">
        <f>week4!B46+2</f>
        <v>45593</v>
      </c>
      <c r="C11" s="51"/>
      <c r="D11" s="51"/>
      <c r="E11" s="52"/>
      <c r="F11" s="53"/>
      <c r="G11" s="54"/>
      <c r="H11" s="55" t="s">
        <v>31</v>
      </c>
      <c r="I11" s="56">
        <f t="shared" ref="I11:J11" si="6">SUM(I5:I10)</f>
        <v>0</v>
      </c>
      <c r="J11" s="56">
        <f t="shared" si="6"/>
        <v>0</v>
      </c>
      <c r="K11" s="6" t="str">
        <f t="shared" si="5"/>
        <v/>
      </c>
      <c r="L11" s="146"/>
      <c r="M11" s="57" t="str">
        <f>week1!M11</f>
        <v>Employee 6</v>
      </c>
      <c r="N11" s="58"/>
      <c r="O11" s="38"/>
      <c r="P11" s="8"/>
      <c r="Q11" s="39" t="s">
        <v>33</v>
      </c>
      <c r="R11" s="58" t="s">
        <v>34</v>
      </c>
      <c r="U11" s="9"/>
    </row>
    <row r="12">
      <c r="A12" s="21"/>
      <c r="B12" s="26">
        <f t="shared" ref="B12:B52" si="7">B5+1</f>
        <v>45593</v>
      </c>
      <c r="C12" s="28"/>
      <c r="D12" s="73"/>
      <c r="E12" s="73"/>
      <c r="F12" s="28" t="str">
        <f t="shared" ref="F12:F17" si="8">IFS(D12 &gt; 8, D12, D12 &lt; 1, D12, D12 &lt; 9, D12+12)</f>
        <v/>
      </c>
      <c r="G12" s="28" t="str">
        <f t="shared" ref="G12:G17" si="9">IFS(E12 &gt; 9, E12, E12 &lt; 1, E12, E12 &lt; 10, E12+12)</f>
        <v/>
      </c>
      <c r="H12" s="29" t="str">
        <f>IFERROR(__xludf.DUMMYFUNCTION("SPARKLINE({int(F12)-int($F$4),int(G12)-int(F12)},{""charttype"",""bar"";""color1"",""white"";""color2"",ifs(C12=$M$6,$R$6,C12=$M$7,$R$7,C12=$M$8,$R$8,C12=$M$9,$R$9,C12=$M$10,$R$10,C12=$M$11,$R$11, C12=$M$12,$R$12, C12=$M$13,$R$13, C12=$M$14,$R$14, C12="""&amp;""", ""white"");""max"",int($G$4)-int($F$4)})"),"")</f>
        <v/>
      </c>
      <c r="I12" s="30">
        <f t="shared" ref="I12:I17" si="10">(G12-F12)</f>
        <v>0</v>
      </c>
      <c r="J12" s="30" t="str">
        <f t="shared" ref="J12:J17" si="11">IF(I12 = 12, 1, AE77)</f>
        <v/>
      </c>
      <c r="K12" s="6"/>
      <c r="L12" s="146"/>
      <c r="M12" s="59" t="str">
        <f>week1!M12</f>
        <v>Employee 7</v>
      </c>
      <c r="N12" s="60"/>
      <c r="O12" s="38"/>
      <c r="P12" s="8"/>
      <c r="Q12" s="39" t="s">
        <v>36</v>
      </c>
      <c r="R12" s="61" t="s">
        <v>37</v>
      </c>
      <c r="U12" s="9"/>
    </row>
    <row r="13">
      <c r="A13" s="6"/>
      <c r="B13" s="26">
        <f t="shared" si="7"/>
        <v>45593</v>
      </c>
      <c r="C13" s="28"/>
      <c r="D13" s="73"/>
      <c r="E13" s="73"/>
      <c r="F13" s="28" t="str">
        <f t="shared" si="8"/>
        <v/>
      </c>
      <c r="G13" s="28" t="str">
        <f t="shared" si="9"/>
        <v/>
      </c>
      <c r="H13" s="29" t="str">
        <f>IFERROR(__xludf.DUMMYFUNCTION("SPARKLINE({int(F13)-int($F$4),int(G13)-int(F13)},{""charttype"",""bar"";""color1"",""white"";""color2"",ifs(C13=$M$6,$R$6,C13=$M$7,$R$7,C13=$M$8,$R$8,C13=$M$9,$R$9,C13=$M$10,$R$10,C13=$M$11,$R$11, C13=$M$12,$R$12, C13=$M$13,$R$13, C13=$M$14,$R$14, C13="""&amp;""", ""white"");""max"",int($G$4)-int($F$4)})"),"")</f>
        <v/>
      </c>
      <c r="I13" s="30">
        <f t="shared" si="10"/>
        <v>0</v>
      </c>
      <c r="J13" s="30" t="str">
        <f t="shared" si="11"/>
        <v/>
      </c>
      <c r="K13" s="6" t="str">
        <f t="shared" ref="K13:K18" si="12">IF(I13 = 8, 1, AE78)</f>
        <v/>
      </c>
      <c r="L13" s="146"/>
      <c r="M13" s="62" t="str">
        <f>week1!M13</f>
        <v>Employee 8</v>
      </c>
      <c r="N13" s="63"/>
      <c r="O13" s="38"/>
      <c r="P13" s="8"/>
      <c r="Q13" s="39" t="s">
        <v>39</v>
      </c>
      <c r="R13" s="64" t="s">
        <v>40</v>
      </c>
      <c r="U13" s="9"/>
    </row>
    <row r="14">
      <c r="A14" s="6"/>
      <c r="B14" s="26">
        <f t="shared" si="7"/>
        <v>45593</v>
      </c>
      <c r="C14" s="27"/>
      <c r="D14" s="74"/>
      <c r="E14" s="73"/>
      <c r="F14" s="28" t="str">
        <f t="shared" si="8"/>
        <v/>
      </c>
      <c r="G14" s="28" t="str">
        <f t="shared" si="9"/>
        <v/>
      </c>
      <c r="H14" s="29" t="str">
        <f>IFERROR(__xludf.DUMMYFUNCTION("SPARKLINE({int(F14)-int($F$4),int(G14)-int(F14)},{""charttype"",""bar"";""color1"",""white"";""color2"",ifs(C14=$M$6,$R$6,C14=$M$7,$R$7,C14=$M$8,$R$8,C14=$M$9,$R$9,C14=$M$10,$R$10,C14=$M$11,$R$11, C14=$M$12,$R$12, C14=$M$13,$R$13, C14=$M$14,$R$14, C14="""&amp;""", ""white"");""max"",int($G$4)-int($F$4)})"),"")</f>
        <v/>
      </c>
      <c r="I14" s="30">
        <f t="shared" si="10"/>
        <v>0</v>
      </c>
      <c r="J14" s="30" t="str">
        <f t="shared" si="11"/>
        <v/>
      </c>
      <c r="K14" s="6" t="str">
        <f t="shared" si="12"/>
        <v/>
      </c>
      <c r="L14" s="8"/>
      <c r="M14" s="65" t="str">
        <f>week1!M14</f>
        <v>Employee 9</v>
      </c>
      <c r="N14" s="66"/>
      <c r="O14" s="67"/>
      <c r="P14" s="8"/>
      <c r="Q14" s="39" t="s">
        <v>42</v>
      </c>
      <c r="R14" s="68" t="s">
        <v>43</v>
      </c>
      <c r="U14" s="9"/>
    </row>
    <row r="15">
      <c r="A15" s="6"/>
      <c r="B15" s="26">
        <f t="shared" si="7"/>
        <v>45593</v>
      </c>
      <c r="C15" s="27"/>
      <c r="D15" s="74"/>
      <c r="E15" s="73"/>
      <c r="F15" s="28" t="str">
        <f t="shared" si="8"/>
        <v/>
      </c>
      <c r="G15" s="28" t="str">
        <f t="shared" si="9"/>
        <v/>
      </c>
      <c r="H15" s="29" t="str">
        <f>IFERROR(__xludf.DUMMYFUNCTION("SPARKLINE({int(F15)-int($F$4),int(G15)-int(F15)},{""charttype"",""bar"";""color1"",""white"";""color2"",ifs(C15=$M$6,$R$6,C15=$M$7,$R$7,C15=$M$8,$R$8,C15=$M$9,$R$9,C15=$M$10,$R$10,C15=$M$11,$R$11, C15=$M$12,$R$12, C15=$M$13,$R$13, C15=$M$14,$R$14, C15="""&amp;""", ""white"");""max"",int($G$4)-int($F$4)})"),"")</f>
        <v/>
      </c>
      <c r="I15" s="30">
        <f t="shared" si="10"/>
        <v>0</v>
      </c>
      <c r="J15" s="30" t="str">
        <f t="shared" si="11"/>
        <v/>
      </c>
      <c r="K15" s="6" t="str">
        <f t="shared" si="12"/>
        <v/>
      </c>
      <c r="L15" s="8"/>
      <c r="M15" s="69"/>
      <c r="N15" s="69"/>
      <c r="O15" s="69"/>
      <c r="P15" s="8"/>
      <c r="U15" s="9"/>
    </row>
    <row r="16">
      <c r="A16" s="6"/>
      <c r="B16" s="26">
        <f t="shared" si="7"/>
        <v>45593</v>
      </c>
      <c r="C16" s="27"/>
      <c r="D16" s="27"/>
      <c r="E16" s="27"/>
      <c r="F16" s="28" t="str">
        <f t="shared" si="8"/>
        <v/>
      </c>
      <c r="G16" s="28" t="str">
        <f t="shared" si="9"/>
        <v/>
      </c>
      <c r="H16" s="29" t="str">
        <f>IFERROR(__xludf.DUMMYFUNCTION("SPARKLINE({int(F16)-int($F$4),int(G16)-int(F16)},{""charttype"",""bar"";""color1"",""white"";""color2"",ifs(C16=$M$6,$R$6,C16=$M$7,$R$7,C16=$M$8,$R$8,C16=$M$9,$R$9,C16=$M$10,$R$10,C16=$M$11,$R$11, C16=$M$12,$R$12, C16=$M$13,$R$13, C16=$M$14,$R$14, C16="""&amp;""", ""white"");""max"",int($G$4)-int($F$4)})"),"")</f>
        <v/>
      </c>
      <c r="I16" s="30">
        <f t="shared" si="10"/>
        <v>0</v>
      </c>
      <c r="J16" s="30" t="str">
        <f t="shared" si="11"/>
        <v/>
      </c>
      <c r="K16" s="6" t="str">
        <f t="shared" si="12"/>
        <v/>
      </c>
      <c r="L16" s="8"/>
      <c r="M16" s="8"/>
      <c r="N16" s="8"/>
      <c r="O16" s="8"/>
      <c r="P16" s="8"/>
      <c r="U16" s="9"/>
    </row>
    <row r="17">
      <c r="A17" s="6"/>
      <c r="B17" s="47">
        <f t="shared" si="7"/>
        <v>45593</v>
      </c>
      <c r="C17" s="48"/>
      <c r="D17" s="48"/>
      <c r="E17" s="48"/>
      <c r="F17" s="28" t="str">
        <f t="shared" si="8"/>
        <v/>
      </c>
      <c r="G17" s="28" t="str">
        <f t="shared" si="9"/>
        <v/>
      </c>
      <c r="H17" s="29" t="str">
        <f>IFERROR(__xludf.DUMMYFUNCTION("SPARKLINE({int(F17)-int($F$4),int(G17)-int(F17)},{""charttype"",""bar"";""color1"",""white"";""color2"",ifs(C17=$M$6,$R$6,C17=$M$7,$R$7,C17=$M$8,$R$8,C17=$M$9,$R$9,C17=$M$10,$R$10,C17=$M$11,$R$11, C17=$M$12,$R$12, C17=$M$13,$R$13, C17=$M$14,$R$14, C17="""&amp;""", ""white"");""max"",int($G$4)-int($F$4)})"),"")</f>
        <v/>
      </c>
      <c r="I17" s="30">
        <f t="shared" si="10"/>
        <v>0</v>
      </c>
      <c r="J17" s="30" t="str">
        <f t="shared" si="11"/>
        <v/>
      </c>
      <c r="K17" s="6" t="str">
        <f t="shared" si="12"/>
        <v/>
      </c>
      <c r="L17" s="8"/>
      <c r="M17" s="8"/>
      <c r="N17" s="8"/>
      <c r="O17" s="8"/>
      <c r="P17" s="8"/>
      <c r="U17" s="9"/>
    </row>
    <row r="18">
      <c r="A18" s="6"/>
      <c r="B18" s="17">
        <f t="shared" si="7"/>
        <v>45594</v>
      </c>
      <c r="C18" s="51"/>
      <c r="D18" s="51"/>
      <c r="E18" s="52"/>
      <c r="F18" s="53"/>
      <c r="G18" s="54"/>
      <c r="H18" s="55" t="s">
        <v>31</v>
      </c>
      <c r="I18" s="56">
        <f t="shared" ref="I18:J18" si="13">SUM(I12:I17)</f>
        <v>0</v>
      </c>
      <c r="J18" s="56">
        <f t="shared" si="13"/>
        <v>0</v>
      </c>
      <c r="K18" s="6" t="str">
        <f t="shared" si="12"/>
        <v/>
      </c>
      <c r="L18" s="8"/>
      <c r="M18" s="101" t="s">
        <v>69</v>
      </c>
      <c r="N18" s="71"/>
      <c r="O18" s="71"/>
      <c r="P18" s="72"/>
      <c r="U18" s="9"/>
    </row>
    <row r="19">
      <c r="A19" s="21"/>
      <c r="B19" s="26">
        <f t="shared" si="7"/>
        <v>45594</v>
      </c>
      <c r="C19" s="27"/>
      <c r="D19" s="73"/>
      <c r="E19" s="74"/>
      <c r="F19" s="28" t="str">
        <f t="shared" ref="F19:F24" si="14">IFS(D19 &gt; 8, D19, D19 &lt; 1, D19, D19 &lt; 9, D19+12)</f>
        <v/>
      </c>
      <c r="G19" s="28" t="str">
        <f t="shared" ref="G19:G24" si="15">IFS(E19 &gt; 9, E19, E19 &lt; 1, E19, E19 &lt; 10, E19+12)</f>
        <v/>
      </c>
      <c r="H19" s="29" t="str">
        <f>IFERROR(__xludf.DUMMYFUNCTION("SPARKLINE({int(F19)-int($F$4),int(G19)-int(F19)},{""charttype"",""bar"";""color1"",""white"";""color2"",ifs(C19=$M$6,$R$6,C19=$M$7,$R$7,C19=$M$8,$R$8,C19=$M$9,$R$9,C19=$M$10,$R$10,C19=$M$11,$R$11, C19=$M$12,$R$12, C19=$M$13,$R$13, C19=$M$14,$R$14, C19="""&amp;""", ""white"");""max"",int($G$4)-int($F$4)})"),"")</f>
        <v/>
      </c>
      <c r="I19" s="30">
        <f t="shared" ref="I19:I24" si="16">(G19-F19)</f>
        <v>0</v>
      </c>
      <c r="J19" s="30" t="str">
        <f t="shared" ref="J19:J24" si="17">IF(I19 = 12, 1, AE83)</f>
        <v/>
      </c>
      <c r="K19" s="6"/>
      <c r="L19" s="146"/>
      <c r="M19" s="75" t="s">
        <v>45</v>
      </c>
      <c r="N19" s="76" t="s">
        <v>46</v>
      </c>
      <c r="O19" s="76" t="s">
        <v>47</v>
      </c>
      <c r="P19" s="163" t="s">
        <v>48</v>
      </c>
      <c r="U19" s="9"/>
    </row>
    <row r="20">
      <c r="A20" s="6"/>
      <c r="B20" s="26">
        <f t="shared" si="7"/>
        <v>45594</v>
      </c>
      <c r="C20" s="27"/>
      <c r="D20" s="73"/>
      <c r="E20" s="74"/>
      <c r="F20" s="28" t="str">
        <f t="shared" si="14"/>
        <v/>
      </c>
      <c r="G20" s="28" t="str">
        <f t="shared" si="15"/>
        <v/>
      </c>
      <c r="H20" s="29" t="str">
        <f>IFERROR(__xludf.DUMMYFUNCTION("SPARKLINE({int(F20)-int($F$4),int(G20)-int(F20)},{""charttype"",""bar"";""color1"",""white"";""color2"",ifs(C20=$M$6,$R$6,C20=$M$7,$R$7,C20=$M$8,$R$8,C20=$M$9,$R$9,C20=$M$10,$R$10,C20=$M$11,$R$11, C20=$M$12,$R$12, C20=$M$13,$R$13, C20=$M$14,$R$14, C20="""&amp;""", ""white"");""max"",int($G$4)-int($F$4)})"),"")</f>
        <v/>
      </c>
      <c r="I20" s="30">
        <f t="shared" si="16"/>
        <v>0</v>
      </c>
      <c r="J20" s="30" t="str">
        <f t="shared" si="17"/>
        <v/>
      </c>
      <c r="K20" s="6" t="str">
        <f t="shared" ref="K20:K25" si="18">IF(I20 = 8, 1, AE84)</f>
        <v/>
      </c>
      <c r="L20" s="146"/>
      <c r="M20" s="106" t="str">
        <f t="shared" ref="M20:M28" si="19">M6</f>
        <v>Employee 1</v>
      </c>
      <c r="N20" s="79">
        <f t="shared" ref="N20:N28" si="20">SUMIFS($I$5:$I$52,$C$5:$C$52,M20)</f>
        <v>0</v>
      </c>
      <c r="O20" s="79">
        <f t="shared" ref="O20:O28" si="21">SUMIFS($J$5:$J$53,$C$5:$C$53,M20)</f>
        <v>0</v>
      </c>
      <c r="P20" s="147">
        <f t="shared" ref="P20:P28" si="22">SUMIFS($K$5:$K$53,$C$5:$C$53,M20)</f>
        <v>0</v>
      </c>
      <c r="U20" s="9"/>
    </row>
    <row r="21">
      <c r="A21" s="6"/>
      <c r="B21" s="26">
        <f t="shared" si="7"/>
        <v>45594</v>
      </c>
      <c r="C21" s="28"/>
      <c r="D21" s="74"/>
      <c r="E21" s="73"/>
      <c r="F21" s="28" t="str">
        <f t="shared" si="14"/>
        <v/>
      </c>
      <c r="G21" s="28" t="str">
        <f t="shared" si="15"/>
        <v/>
      </c>
      <c r="H21" s="29" t="str">
        <f>IFERROR(__xludf.DUMMYFUNCTION("SPARKLINE({int(F21)-int($F$4),int(G21)-int(F21)},{""charttype"",""bar"";""color1"",""white"";""color2"",ifs(C21=$M$6,$R$6,C21=$M$7,$R$7,C21=$M$8,$R$8,C21=$M$9,$R$9,C21=$M$10,$R$10,C21=$M$11,$R$11, C21=$M$12,$R$12, C21=$M$13,$R$13, C21=$M$14,$R$14, C21="""&amp;""", ""white"");""max"",int($G$4)-int($F$4)})"),"")</f>
        <v/>
      </c>
      <c r="I21" s="30">
        <f t="shared" si="16"/>
        <v>0</v>
      </c>
      <c r="J21" s="30" t="str">
        <f t="shared" si="17"/>
        <v/>
      </c>
      <c r="K21" s="6" t="str">
        <f t="shared" si="18"/>
        <v/>
      </c>
      <c r="L21" s="146"/>
      <c r="M21" s="108" t="str">
        <f t="shared" si="19"/>
        <v>Employee 2</v>
      </c>
      <c r="N21" s="81">
        <f t="shared" si="20"/>
        <v>0</v>
      </c>
      <c r="O21" s="81">
        <f t="shared" si="21"/>
        <v>0</v>
      </c>
      <c r="P21" s="148">
        <f t="shared" si="22"/>
        <v>0</v>
      </c>
      <c r="U21" s="9"/>
    </row>
    <row r="22">
      <c r="A22" s="6"/>
      <c r="B22" s="26">
        <f t="shared" si="7"/>
        <v>45594</v>
      </c>
      <c r="C22" s="27"/>
      <c r="D22" s="74"/>
      <c r="E22" s="73"/>
      <c r="F22" s="28" t="str">
        <f t="shared" si="14"/>
        <v/>
      </c>
      <c r="G22" s="28" t="str">
        <f t="shared" si="15"/>
        <v/>
      </c>
      <c r="H22" s="29" t="str">
        <f>IFERROR(__xludf.DUMMYFUNCTION("SPARKLINE({int(F22)-int($F$4),int(G22)-int(F22)},{""charttype"",""bar"";""color1"",""white"";""color2"",ifs(C22=$M$6,$R$6,C22=$M$7,$R$7,C22=$M$8,$R$8,C22=$M$9,$R$9,C22=$M$10,$R$10,C22=$M$11,$R$11, C22=$M$12,$R$12, C22=$M$13,$R$13, C22=$M$14,$R$14, C22="""&amp;""", ""white"");""max"",int($G$4)-int($F$4)})"),"")</f>
        <v/>
      </c>
      <c r="I22" s="30">
        <f t="shared" si="16"/>
        <v>0</v>
      </c>
      <c r="J22" s="30" t="str">
        <f t="shared" si="17"/>
        <v/>
      </c>
      <c r="K22" s="6" t="str">
        <f t="shared" si="18"/>
        <v/>
      </c>
      <c r="L22" s="146"/>
      <c r="M22" s="110" t="str">
        <f t="shared" si="19"/>
        <v>Employee 3</v>
      </c>
      <c r="N22" s="83">
        <f t="shared" si="20"/>
        <v>0</v>
      </c>
      <c r="O22" s="83">
        <f t="shared" si="21"/>
        <v>0</v>
      </c>
      <c r="P22" s="149">
        <f t="shared" si="22"/>
        <v>0</v>
      </c>
      <c r="U22" s="9"/>
    </row>
    <row r="23">
      <c r="A23" s="6"/>
      <c r="B23" s="26">
        <f t="shared" si="7"/>
        <v>45594</v>
      </c>
      <c r="C23" s="28"/>
      <c r="D23" s="28"/>
      <c r="E23" s="28"/>
      <c r="F23" s="28" t="str">
        <f t="shared" si="14"/>
        <v/>
      </c>
      <c r="G23" s="28" t="str">
        <f t="shared" si="15"/>
        <v/>
      </c>
      <c r="H23" s="29" t="str">
        <f>IFERROR(__xludf.DUMMYFUNCTION("SPARKLINE({int(F23)-int($F$4),int(G23)-int(F23)},{""charttype"",""bar"";""color1"",""white"";""color2"",ifs(C23=$M$6,$R$6,C23=$M$7,$R$7,C23=$M$8,$R$8,C23=$M$9,$R$9,C23=$M$10,$R$10,C23=$M$11,$R$11, C23=$M$12,$R$12, C23=$M$13,$R$13, C23=$M$14,$R$14, C23="""&amp;""", ""white"");""max"",int($G$4)-int($F$4)})"),"")</f>
        <v/>
      </c>
      <c r="I23" s="30">
        <f t="shared" si="16"/>
        <v>0</v>
      </c>
      <c r="J23" s="30" t="str">
        <f t="shared" si="17"/>
        <v/>
      </c>
      <c r="K23" s="6" t="str">
        <f t="shared" si="18"/>
        <v/>
      </c>
      <c r="L23" s="146"/>
      <c r="M23" s="112" t="str">
        <f t="shared" si="19"/>
        <v>Employee 4</v>
      </c>
      <c r="N23" s="85">
        <f t="shared" si="20"/>
        <v>0</v>
      </c>
      <c r="O23" s="85">
        <f t="shared" si="21"/>
        <v>0</v>
      </c>
      <c r="P23" s="150">
        <f t="shared" si="22"/>
        <v>0</v>
      </c>
      <c r="U23" s="9"/>
    </row>
    <row r="24">
      <c r="A24" s="6"/>
      <c r="B24" s="47">
        <f t="shared" si="7"/>
        <v>45594</v>
      </c>
      <c r="C24" s="48"/>
      <c r="D24" s="48"/>
      <c r="E24" s="48"/>
      <c r="F24" s="28" t="str">
        <f t="shared" si="14"/>
        <v/>
      </c>
      <c r="G24" s="28" t="str">
        <f t="shared" si="15"/>
        <v/>
      </c>
      <c r="H24" s="29" t="str">
        <f>IFERROR(__xludf.DUMMYFUNCTION("SPARKLINE({int(F24)-int($F$4),int(G24)-int(F24)},{""charttype"",""bar"";""color1"",""white"";""color2"",ifs(C24=$M$6,$R$6,C24=$M$7,$R$7,C24=$M$8,$R$8,C24=$M$9,$R$9,C24=$M$10,$R$10,C24=$M$11,$R$11, C24=$M$12,$R$12, C24=$M$13,$R$13, C24=$M$14,$R$14, C24="""&amp;""", ""white"");""max"",int($G$4)-int($F$4)})"),"")</f>
        <v/>
      </c>
      <c r="I24" s="30">
        <f t="shared" si="16"/>
        <v>0</v>
      </c>
      <c r="J24" s="30" t="str">
        <f t="shared" si="17"/>
        <v/>
      </c>
      <c r="K24" s="6" t="str">
        <f t="shared" si="18"/>
        <v/>
      </c>
      <c r="L24" s="146"/>
      <c r="M24" s="114" t="str">
        <f t="shared" si="19"/>
        <v>Employee 5</v>
      </c>
      <c r="N24" s="87">
        <f t="shared" si="20"/>
        <v>0</v>
      </c>
      <c r="O24" s="87">
        <f t="shared" si="21"/>
        <v>0</v>
      </c>
      <c r="P24" s="151">
        <f t="shared" si="22"/>
        <v>0</v>
      </c>
      <c r="U24" s="9"/>
    </row>
    <row r="25">
      <c r="A25" s="6"/>
      <c r="B25" s="17">
        <f t="shared" si="7"/>
        <v>45595</v>
      </c>
      <c r="C25" s="51"/>
      <c r="D25" s="51"/>
      <c r="E25" s="52"/>
      <c r="F25" s="53"/>
      <c r="G25" s="54"/>
      <c r="H25" s="55" t="s">
        <v>31</v>
      </c>
      <c r="I25" s="56">
        <f t="shared" ref="I25:J25" si="23">SUM(I19:I24)</f>
        <v>0</v>
      </c>
      <c r="J25" s="56">
        <f t="shared" si="23"/>
        <v>0</v>
      </c>
      <c r="K25" s="6" t="str">
        <f t="shared" si="18"/>
        <v/>
      </c>
      <c r="L25" s="146"/>
      <c r="M25" s="116" t="str">
        <f t="shared" si="19"/>
        <v>Employee 6</v>
      </c>
      <c r="N25" s="89">
        <f t="shared" si="20"/>
        <v>0</v>
      </c>
      <c r="O25" s="89">
        <f t="shared" si="21"/>
        <v>0</v>
      </c>
      <c r="P25" s="152">
        <f t="shared" si="22"/>
        <v>0</v>
      </c>
      <c r="U25" s="9"/>
    </row>
    <row r="26">
      <c r="A26" s="21"/>
      <c r="B26" s="26">
        <f t="shared" si="7"/>
        <v>45595</v>
      </c>
      <c r="C26" s="28"/>
      <c r="D26" s="73"/>
      <c r="E26" s="73"/>
      <c r="F26" s="28" t="str">
        <f t="shared" ref="F26:F31" si="24">IFS(D26 &gt; 8, D26, D26 &lt; 1, D26, D26 &lt; 9, D26+12)</f>
        <v/>
      </c>
      <c r="G26" s="28" t="str">
        <f t="shared" ref="G26:G31" si="25">IFS(E26 &gt; 9, E26, E26 &lt; 1, E26, E26 &lt; 10, E26+12)</f>
        <v/>
      </c>
      <c r="H26" s="29" t="str">
        <f>IFERROR(__xludf.DUMMYFUNCTION("SPARKLINE({int(F26)-int($F$4),int(G26)-int(F26)},{""charttype"",""bar"";""color1"",""white"";""color2"",ifs(C26=$M$6,$R$6,C26=$M$7,$R$7,C26=$M$8,$R$8,C26=$M$9,$R$9,C26=$M$10,$R$10,C26=$M$11,$R$11, C26=$M$12,$R$12, C26=$M$13,$R$13, C26=$M$14,$R$14, C26="""&amp;""", ""white"");""max"",int($G$4)-int($F$4)})"),"")</f>
        <v/>
      </c>
      <c r="I26" s="30">
        <f t="shared" ref="I26:I31" si="26">(G26-F26)</f>
        <v>0</v>
      </c>
      <c r="J26" s="30" t="str">
        <f t="shared" ref="J26:J31" si="27">IF(I26 = 12, 1, AE89)</f>
        <v/>
      </c>
      <c r="K26" s="6"/>
      <c r="L26" s="146"/>
      <c r="M26" s="118" t="str">
        <f t="shared" si="19"/>
        <v>Employee 7</v>
      </c>
      <c r="N26" s="91">
        <f t="shared" si="20"/>
        <v>0</v>
      </c>
      <c r="O26" s="91">
        <f t="shared" si="21"/>
        <v>0</v>
      </c>
      <c r="P26" s="153">
        <f t="shared" si="22"/>
        <v>0</v>
      </c>
      <c r="U26" s="9"/>
    </row>
    <row r="27">
      <c r="A27" s="6"/>
      <c r="B27" s="26">
        <f t="shared" si="7"/>
        <v>45595</v>
      </c>
      <c r="C27" s="27"/>
      <c r="D27" s="73"/>
      <c r="E27" s="74"/>
      <c r="F27" s="28" t="str">
        <f t="shared" si="24"/>
        <v/>
      </c>
      <c r="G27" s="28" t="str">
        <f t="shared" si="25"/>
        <v/>
      </c>
      <c r="H27" s="29" t="str">
        <f>IFERROR(__xludf.DUMMYFUNCTION("SPARKLINE({int(F27)-int($F$4),int(G27)-int(F27)},{""charttype"",""bar"";""color1"",""white"";""color2"",ifs(C27=$M$6,$R$6,C27=$M$7,$R$7,C27=$M$8,$R$8,C27=$M$9,$R$9,C27=$M$10,$R$10,C27=$M$11,$R$11, C27=$M$12,$R$12, C27=$M$13,$R$13, C27=$M$14,$R$14, C27="""&amp;""", ""white"");""max"",int($G$4)-int($F$4)})"),"")</f>
        <v/>
      </c>
      <c r="I27" s="30">
        <f t="shared" si="26"/>
        <v>0</v>
      </c>
      <c r="J27" s="30" t="str">
        <f t="shared" si="27"/>
        <v/>
      </c>
      <c r="K27" s="6" t="str">
        <f t="shared" ref="K27:K32" si="28">IF(I27 = 8, 1, AE90)</f>
        <v/>
      </c>
      <c r="L27" s="146"/>
      <c r="M27" s="120" t="str">
        <f t="shared" si="19"/>
        <v>Employee 8</v>
      </c>
      <c r="N27" s="93">
        <f t="shared" si="20"/>
        <v>0</v>
      </c>
      <c r="O27" s="93">
        <f t="shared" si="21"/>
        <v>0</v>
      </c>
      <c r="P27" s="154">
        <f t="shared" si="22"/>
        <v>0</v>
      </c>
      <c r="U27" s="9"/>
    </row>
    <row r="28">
      <c r="A28" s="6"/>
      <c r="B28" s="26">
        <f t="shared" si="7"/>
        <v>45595</v>
      </c>
      <c r="C28" s="28"/>
      <c r="D28" s="74"/>
      <c r="E28" s="73"/>
      <c r="F28" s="28" t="str">
        <f t="shared" si="24"/>
        <v/>
      </c>
      <c r="G28" s="28" t="str">
        <f t="shared" si="25"/>
        <v/>
      </c>
      <c r="H28" s="29" t="str">
        <f>IFERROR(__xludf.DUMMYFUNCTION("SPARKLINE({int(F28)-int($F$4),int(G28)-int(F28)},{""charttype"",""bar"";""color1"",""white"";""color2"",ifs(C28=$M$6,$R$6,C28=$M$7,$R$7,C28=$M$8,$R$8,C28=$M$9,$R$9,C28=$M$10,$R$10,C28=$M$11,$R$11, C28=$M$12,$R$12, C28=$M$13,$R$13, C28=$M$14,$R$14, C28="""&amp;""", ""white"");""max"",int($G$4)-int($F$4)})"),"")</f>
        <v/>
      </c>
      <c r="I28" s="30">
        <f t="shared" si="26"/>
        <v>0</v>
      </c>
      <c r="J28" s="30" t="str">
        <f t="shared" si="27"/>
        <v/>
      </c>
      <c r="K28" s="6" t="str">
        <f t="shared" si="28"/>
        <v/>
      </c>
      <c r="L28" s="8"/>
      <c r="M28" s="122" t="str">
        <f t="shared" si="19"/>
        <v>Employee 9</v>
      </c>
      <c r="N28" s="96">
        <f t="shared" si="20"/>
        <v>0</v>
      </c>
      <c r="O28" s="96">
        <f t="shared" si="21"/>
        <v>0</v>
      </c>
      <c r="P28" s="155">
        <f t="shared" si="22"/>
        <v>0</v>
      </c>
      <c r="U28" s="9"/>
    </row>
    <row r="29">
      <c r="A29" s="6"/>
      <c r="B29" s="26">
        <f t="shared" si="7"/>
        <v>45595</v>
      </c>
      <c r="C29" s="27"/>
      <c r="D29" s="73"/>
      <c r="E29" s="73"/>
      <c r="F29" s="28" t="str">
        <f t="shared" si="24"/>
        <v/>
      </c>
      <c r="G29" s="28" t="str">
        <f t="shared" si="25"/>
        <v/>
      </c>
      <c r="H29" s="29" t="str">
        <f>IFERROR(__xludf.DUMMYFUNCTION("SPARKLINE({int(F29)-int($F$4),int(G29)-int(F29)},{""charttype"",""bar"";""color1"",""white"";""color2"",ifs(C29=$M$6,$R$6,C29=$M$7,$R$7,C29=$M$8,$R$8,C29=$M$9,$R$9,C29=$M$10,$R$10,C29=$M$11,$R$11, C29=$M$12,$R$12, C29=$M$13,$R$13, C29=$M$14,$R$14, C29="""&amp;""", ""white"");""max"",int($G$4)-int($F$4)})"),"")</f>
        <v/>
      </c>
      <c r="I29" s="30">
        <f t="shared" si="26"/>
        <v>0</v>
      </c>
      <c r="J29" s="30" t="str">
        <f t="shared" si="27"/>
        <v/>
      </c>
      <c r="K29" s="6" t="str">
        <f t="shared" si="28"/>
        <v/>
      </c>
      <c r="L29" s="8"/>
      <c r="M29" s="98" t="s">
        <v>49</v>
      </c>
      <c r="N29" s="99">
        <f>SUM(N20:N28)</f>
        <v>0</v>
      </c>
      <c r="O29" s="99">
        <f>(SUM(O20:O28))</f>
        <v>0</v>
      </c>
      <c r="P29" s="100">
        <f>sum(P20:P28)</f>
        <v>0</v>
      </c>
      <c r="U29" s="9"/>
    </row>
    <row r="30">
      <c r="A30" s="6"/>
      <c r="B30" s="26">
        <f t="shared" si="7"/>
        <v>45595</v>
      </c>
      <c r="C30" s="27"/>
      <c r="D30" s="27"/>
      <c r="E30" s="27"/>
      <c r="F30" s="28" t="str">
        <f t="shared" si="24"/>
        <v/>
      </c>
      <c r="G30" s="28" t="str">
        <f t="shared" si="25"/>
        <v/>
      </c>
      <c r="H30" s="29" t="str">
        <f>IFERROR(__xludf.DUMMYFUNCTION("SPARKLINE({int(F30)-int($F$4),int(G30)-int(F30)},{""charttype"",""bar"";""color1"",""white"";""color2"",ifs(C30=$M$6,$R$6,C30=$M$7,$R$7,C30=$M$8,$R$8,C30=$M$9,$R$9,C30=$M$10,$R$10,C30=$M$11,$R$11, C30=$M$12,$R$12, C30=$M$13,$R$13, C30=$M$14,$R$14, C30="""&amp;""", ""white"");""max"",int($G$4)-int($F$4)})"),"")</f>
        <v/>
      </c>
      <c r="I30" s="30">
        <f t="shared" si="26"/>
        <v>0</v>
      </c>
      <c r="J30" s="30" t="str">
        <f t="shared" si="27"/>
        <v/>
      </c>
      <c r="K30" s="6" t="str">
        <f t="shared" si="28"/>
        <v/>
      </c>
      <c r="L30" s="8"/>
      <c r="M30" s="69"/>
      <c r="N30" s="8"/>
      <c r="O30" s="8"/>
      <c r="P30" s="8"/>
      <c r="U30" s="9"/>
    </row>
    <row r="31">
      <c r="A31" s="6"/>
      <c r="B31" s="47">
        <f t="shared" si="7"/>
        <v>45595</v>
      </c>
      <c r="C31" s="48"/>
      <c r="D31" s="48"/>
      <c r="E31" s="48"/>
      <c r="F31" s="28" t="str">
        <f t="shared" si="24"/>
        <v/>
      </c>
      <c r="G31" s="28" t="str">
        <f t="shared" si="25"/>
        <v/>
      </c>
      <c r="H31" s="29" t="str">
        <f>IFERROR(__xludf.DUMMYFUNCTION("SPARKLINE({int(F31)-int($F$4),int(G31)-int(F31)},{""charttype"",""bar"";""color1"",""white"";""color2"",ifs(C31=$M$6,$R$6,C31=$M$7,$R$7,C31=$M$8,$R$8,C31=$M$9,$R$9,C31=$M$10,$R$10,C31=$M$11,$R$11, C31=$M$12,$R$12, C31=$M$13,$R$13, C31=$M$14,$R$14, C31="""&amp;""", ""white"");""max"",int($G$4)-int($F$4)})"),"")</f>
        <v/>
      </c>
      <c r="I31" s="30">
        <f t="shared" si="26"/>
        <v>0</v>
      </c>
      <c r="J31" s="30" t="str">
        <f t="shared" si="27"/>
        <v/>
      </c>
      <c r="K31" s="6" t="str">
        <f t="shared" si="28"/>
        <v/>
      </c>
      <c r="L31" s="8"/>
      <c r="M31" s="8"/>
      <c r="N31" s="8"/>
      <c r="O31" s="8"/>
      <c r="P31" s="8"/>
      <c r="U31" s="9"/>
    </row>
    <row r="32">
      <c r="A32" s="6"/>
      <c r="B32" s="17">
        <f t="shared" si="7"/>
        <v>45596</v>
      </c>
      <c r="C32" s="51"/>
      <c r="D32" s="51"/>
      <c r="E32" s="52"/>
      <c r="F32" s="53"/>
      <c r="G32" s="54"/>
      <c r="H32" s="55" t="s">
        <v>31</v>
      </c>
      <c r="I32" s="56">
        <f t="shared" ref="I32:J32" si="29">SUM(I26:I31)</f>
        <v>0</v>
      </c>
      <c r="J32" s="56">
        <f t="shared" si="29"/>
        <v>0</v>
      </c>
      <c r="K32" s="6" t="str">
        <f t="shared" si="28"/>
        <v/>
      </c>
      <c r="L32" s="8"/>
      <c r="M32" s="8"/>
      <c r="N32" s="8"/>
      <c r="O32" s="8"/>
      <c r="P32" s="8"/>
      <c r="U32" s="9"/>
    </row>
    <row r="33">
      <c r="A33" s="21"/>
      <c r="B33" s="26">
        <f t="shared" si="7"/>
        <v>45596</v>
      </c>
      <c r="C33" s="27"/>
      <c r="D33" s="73"/>
      <c r="E33" s="73"/>
      <c r="F33" s="28" t="str">
        <f t="shared" ref="F33:F38" si="30">IFS(D33 &gt; 8, D33, D33 &lt; 1, D33, D33 &lt; 9, D33+12)</f>
        <v/>
      </c>
      <c r="G33" s="28" t="str">
        <f t="shared" ref="G33:G38" si="31">IFS(E33 &gt; 9, E33, E33 &lt; 1, E33, E33 &lt; 10, E33+12)</f>
        <v/>
      </c>
      <c r="H33" s="29" t="str">
        <f>IFERROR(__xludf.DUMMYFUNCTION("SPARKLINE({int(F33)-int($F$4),int(G33)-int(F33)},{""charttype"",""bar"";""color1"",""white"";""color2"",ifs(C33=$M$6,$R$6,C33=$M$7,$R$7,C33=$M$8,$R$8,C33=$M$9,$R$9,C33=$M$10,$R$10,C33=$M$11,$R$11, C33=$M$12,$R$12, C33=$M$13,$R$13, C33=$M$14,$R$14, C33="""&amp;""", ""white"");""max"",int($G$4)-int($F$4)})"),"")</f>
        <v/>
      </c>
      <c r="I33" s="30">
        <f t="shared" ref="I33:I38" si="32">(G33-F33)</f>
        <v>0</v>
      </c>
      <c r="J33" s="30" t="str">
        <f t="shared" ref="J33:J38" si="33">IF(I33 = 12, 1, AE95)</f>
        <v/>
      </c>
      <c r="K33" s="6"/>
      <c r="L33" s="8"/>
      <c r="M33" s="101" t="s">
        <v>50</v>
      </c>
      <c r="N33" s="71"/>
      <c r="O33" s="71"/>
      <c r="P33" s="71"/>
      <c r="Q33" s="72"/>
      <c r="U33" s="9"/>
    </row>
    <row r="34">
      <c r="A34" s="6"/>
      <c r="B34" s="26">
        <f t="shared" si="7"/>
        <v>45596</v>
      </c>
      <c r="C34" s="28"/>
      <c r="D34" s="73"/>
      <c r="E34" s="73"/>
      <c r="F34" s="28" t="str">
        <f t="shared" si="30"/>
        <v/>
      </c>
      <c r="G34" s="28" t="str">
        <f t="shared" si="31"/>
        <v/>
      </c>
      <c r="H34" s="29" t="str">
        <f>IFERROR(__xludf.DUMMYFUNCTION("SPARKLINE({int(F34)-int($F$4),int(G34)-int(F34)},{""charttype"",""bar"";""color1"",""white"";""color2"",ifs(C34=$M$6,$R$6,C34=$M$7,$R$7,C34=$M$8,$R$8,C34=$M$9,$R$9,C34=$M$10,$R$10,C34=$M$11,$R$11, C34=$M$12,$R$12, C34=$M$13,$R$13, C34=$M$14,$R$14, C34="""&amp;""", ""white"");""max"",int($G$4)-int($F$4)})"),"")</f>
        <v/>
      </c>
      <c r="I34" s="30">
        <f t="shared" si="32"/>
        <v>0</v>
      </c>
      <c r="J34" s="30" t="str">
        <f t="shared" si="33"/>
        <v/>
      </c>
      <c r="K34" s="6"/>
      <c r="L34" s="146"/>
      <c r="M34" s="102" t="s">
        <v>45</v>
      </c>
      <c r="N34" s="103" t="s">
        <v>46</v>
      </c>
      <c r="O34" s="103" t="s">
        <v>47</v>
      </c>
      <c r="P34" s="104" t="s">
        <v>48</v>
      </c>
      <c r="Q34" s="105" t="s">
        <v>51</v>
      </c>
      <c r="U34" s="9"/>
    </row>
    <row r="35">
      <c r="A35" s="6"/>
      <c r="B35" s="26">
        <f t="shared" si="7"/>
        <v>45596</v>
      </c>
      <c r="C35" s="27"/>
      <c r="D35" s="73"/>
      <c r="E35" s="73"/>
      <c r="F35" s="28" t="str">
        <f t="shared" si="30"/>
        <v/>
      </c>
      <c r="G35" s="28" t="str">
        <f t="shared" si="31"/>
        <v/>
      </c>
      <c r="H35" s="29" t="str">
        <f>IFERROR(__xludf.DUMMYFUNCTION("SPARKLINE({int(F35)-int($F$4),int(G35)-int(F35)},{""charttype"",""bar"";""color1"",""white"";""color2"",ifs(C35=$M$6,$R$6,C35=$M$7,$R$7,C35=$M$8,$R$8,C35=$M$9,$R$9,C35=$M$10,$R$10,C35=$M$11,$R$11, C35=$M$12,$R$12, C35=$M$13,$R$13, C35=$M$14,$R$14, C35="""&amp;""", ""white"");""max"",int($G$4)-int($F$4)})"),"")</f>
        <v/>
      </c>
      <c r="I35" s="30">
        <f t="shared" si="32"/>
        <v>0</v>
      </c>
      <c r="J35" s="30" t="str">
        <f t="shared" si="33"/>
        <v/>
      </c>
      <c r="K35" s="6"/>
      <c r="L35" s="146"/>
      <c r="M35" s="106" t="str">
        <f t="shared" ref="M35:M43" si="34">M6</f>
        <v>Employee 1</v>
      </c>
      <c r="N35" s="79">
        <f>week1!N20+week2!N20+week3!N20+week4!N20+week5!N20+week6!N20</f>
        <v>0</v>
      </c>
      <c r="O35" s="79">
        <f>week1!O20+week2!O20+week3!O20+week4!O20+week5!O20+week6!O20</f>
        <v>0</v>
      </c>
      <c r="P35" s="79">
        <f>week1!P20+week2!P20+week3!P20+week4!P20+week5!P20+week6!P20</f>
        <v>0</v>
      </c>
      <c r="Q35" s="107">
        <f t="shared" ref="Q35:Q44" si="35">N35+O35+(0.5*P35)</f>
        <v>0</v>
      </c>
      <c r="U35" s="9"/>
    </row>
    <row r="36">
      <c r="A36" s="6"/>
      <c r="B36" s="26">
        <f t="shared" si="7"/>
        <v>45596</v>
      </c>
      <c r="C36" s="27"/>
      <c r="D36" s="73"/>
      <c r="E36" s="73"/>
      <c r="F36" s="28" t="str">
        <f t="shared" si="30"/>
        <v/>
      </c>
      <c r="G36" s="28" t="str">
        <f t="shared" si="31"/>
        <v/>
      </c>
      <c r="H36" s="29" t="str">
        <f>IFERROR(__xludf.DUMMYFUNCTION("SPARKLINE({int(F36)-int($F$4),int(G36)-int(F36)},{""charttype"",""bar"";""color1"",""white"";""color2"",ifs(C36=$M$6,$R$6,C36=$M$7,$R$7,C36=$M$8,$R$8,C36=$M$9,$R$9,C36=$M$10,$R$10,C36=$M$11,$R$11, C36=$M$12,$R$12, C36=$M$13,$R$13, C36=$M$14,$R$14, C36="""&amp;""", ""white"");""max"",int($G$4)-int($F$4)})"),"")</f>
        <v/>
      </c>
      <c r="I36" s="30">
        <f t="shared" si="32"/>
        <v>0</v>
      </c>
      <c r="J36" s="30" t="str">
        <f t="shared" si="33"/>
        <v/>
      </c>
      <c r="K36" s="6"/>
      <c r="L36" s="146"/>
      <c r="M36" s="108" t="str">
        <f t="shared" si="34"/>
        <v>Employee 2</v>
      </c>
      <c r="N36" s="81">
        <f>week1!N21+week2!N21+week3!N21+week4!N21+week5!N21+week6!N21</f>
        <v>0</v>
      </c>
      <c r="O36" s="81">
        <f>week1!O21+week2!O21+week3!O21+week4!O21+week5!O21+week6!O21</f>
        <v>0</v>
      </c>
      <c r="P36" s="81">
        <f>week1!P21+week2!P21+week3!P21+week4!P21+week5!P21+week6!P21</f>
        <v>0</v>
      </c>
      <c r="Q36" s="109">
        <f t="shared" si="35"/>
        <v>0</v>
      </c>
      <c r="U36" s="9"/>
    </row>
    <row r="37">
      <c r="A37" s="6"/>
      <c r="B37" s="26">
        <f t="shared" si="7"/>
        <v>45596</v>
      </c>
      <c r="C37" s="28"/>
      <c r="D37" s="28"/>
      <c r="E37" s="28"/>
      <c r="F37" s="28" t="str">
        <f t="shared" si="30"/>
        <v/>
      </c>
      <c r="G37" s="28" t="str">
        <f t="shared" si="31"/>
        <v/>
      </c>
      <c r="H37" s="29" t="str">
        <f>IFERROR(__xludf.DUMMYFUNCTION("SPARKLINE({int(F37)-int($F$4),int(G37)-int(F37)},{""charttype"",""bar"";""color1"",""white"";""color2"",ifs(C37=$M$6,$R$6,C37=$M$7,$R$7,C37=$M$8,$R$8,C37=$M$9,$R$9,C37=$M$10,$R$10,C37=$M$11,$R$11, C37=$M$12,$R$12, C37=$M$13,$R$13, C37=$M$14,$R$14, C37="""&amp;""", ""white"");""max"",int($G$4)-int($F$4)})"),"")</f>
        <v/>
      </c>
      <c r="I37" s="30">
        <f t="shared" si="32"/>
        <v>0</v>
      </c>
      <c r="J37" s="30" t="str">
        <f t="shared" si="33"/>
        <v/>
      </c>
      <c r="K37" s="6"/>
      <c r="L37" s="146"/>
      <c r="M37" s="110" t="str">
        <f t="shared" si="34"/>
        <v>Employee 3</v>
      </c>
      <c r="N37" s="83">
        <f>week1!N22+week2!N22+week3!N22+week4!N22+week5!N22+week6!N22</f>
        <v>0</v>
      </c>
      <c r="O37" s="83">
        <f>week1!O22+week2!O22+week3!O22+week4!O22+week5!O22+week6!O22</f>
        <v>0</v>
      </c>
      <c r="P37" s="83">
        <f>week1!P22+week2!P22+week3!P22+week4!P22+week5!P22+week6!P22</f>
        <v>0</v>
      </c>
      <c r="Q37" s="111">
        <f t="shared" si="35"/>
        <v>0</v>
      </c>
      <c r="U37" s="9"/>
    </row>
    <row r="38">
      <c r="A38" s="6"/>
      <c r="B38" s="47">
        <f t="shared" si="7"/>
        <v>45596</v>
      </c>
      <c r="C38" s="48"/>
      <c r="D38" s="48"/>
      <c r="E38" s="48"/>
      <c r="F38" s="28" t="str">
        <f t="shared" si="30"/>
        <v/>
      </c>
      <c r="G38" s="28" t="str">
        <f t="shared" si="31"/>
        <v/>
      </c>
      <c r="H38" s="29" t="str">
        <f>IFERROR(__xludf.DUMMYFUNCTION("SPARKLINE({int(F38)-int($F$4),int(G38)-int(F38)},{""charttype"",""bar"";""color1"",""white"";""color2"",ifs(C38=$M$6,$R$6,C38=$M$7,$R$7,C38=$M$8,$R$8,C38=$M$9,$R$9,C38=$M$10,$R$10,C38=$M$11,$R$11, C38=$M$12,$R$12, C38=$M$13,$R$13, C38=$M$14,$R$14, C38="""&amp;""", ""white"");""max"",int($G$4)-int($F$4)})"),"")</f>
        <v/>
      </c>
      <c r="I38" s="30">
        <f t="shared" si="32"/>
        <v>0</v>
      </c>
      <c r="J38" s="30" t="str">
        <f t="shared" si="33"/>
        <v/>
      </c>
      <c r="K38" s="6"/>
      <c r="L38" s="146"/>
      <c r="M38" s="112" t="str">
        <f t="shared" si="34"/>
        <v>Employee 4</v>
      </c>
      <c r="N38" s="85">
        <f>week1!N23+week2!N23+week3!N23+week4!N23+week5!N23+week6!N23</f>
        <v>0</v>
      </c>
      <c r="O38" s="85">
        <f>week1!O23+week2!O23+week3!O23+week4!O23+week5!O23+week6!O23</f>
        <v>0</v>
      </c>
      <c r="P38" s="85">
        <f>week1!P23+week2!P23+week3!P23+week4!P23+week5!P23+week6!P23</f>
        <v>0</v>
      </c>
      <c r="Q38" s="113">
        <f t="shared" si="35"/>
        <v>0</v>
      </c>
      <c r="U38" s="9"/>
    </row>
    <row r="39">
      <c r="A39" s="6"/>
      <c r="B39" s="17">
        <f t="shared" si="7"/>
        <v>45597</v>
      </c>
      <c r="C39" s="51"/>
      <c r="D39" s="51"/>
      <c r="E39" s="52"/>
      <c r="F39" s="53"/>
      <c r="G39" s="54"/>
      <c r="H39" s="55" t="s">
        <v>31</v>
      </c>
      <c r="I39" s="56">
        <f t="shared" ref="I39:J39" si="36">SUM(I33:I38)</f>
        <v>0</v>
      </c>
      <c r="J39" s="56">
        <f t="shared" si="36"/>
        <v>0</v>
      </c>
      <c r="K39" s="6"/>
      <c r="L39" s="146"/>
      <c r="M39" s="114" t="str">
        <f t="shared" si="34"/>
        <v>Employee 5</v>
      </c>
      <c r="N39" s="87">
        <f>week1!N24+week2!N24+week3!N24+week4!N24+week5!N24+week6!N24</f>
        <v>0</v>
      </c>
      <c r="O39" s="87">
        <f>week1!O24+week2!O24+week3!O24+week4!O24+week5!O24+week6!O24</f>
        <v>0</v>
      </c>
      <c r="P39" s="87">
        <f>week1!P24+week2!P24+week3!P24+week4!P24+week5!P24+week6!P24</f>
        <v>0</v>
      </c>
      <c r="Q39" s="115">
        <f t="shared" si="35"/>
        <v>0</v>
      </c>
      <c r="U39" s="9"/>
    </row>
    <row r="40">
      <c r="A40" s="21"/>
      <c r="B40" s="26">
        <f t="shared" si="7"/>
        <v>45597</v>
      </c>
      <c r="C40" s="28"/>
      <c r="D40" s="73"/>
      <c r="E40" s="74"/>
      <c r="F40" s="28" t="str">
        <f t="shared" ref="F40:F45" si="37">IFS(D40 &gt; 8, D40, D40 &lt; 1, D40, D40 &lt; 9, D40+12)</f>
        <v/>
      </c>
      <c r="G40" s="28" t="str">
        <f t="shared" ref="G40:G45" si="38">IFS(E40 &gt; 9, E40, E40 &lt; 1, E40, E40 &lt; 10, E40+12)</f>
        <v/>
      </c>
      <c r="H40" s="29" t="str">
        <f>IFERROR(__xludf.DUMMYFUNCTION("SPARKLINE({int(F40)-int($F$4),int(G40)-int(F40)},{""charttype"",""bar"";""color1"",""white"";""color2"",ifs(C40=$M$6,$R$6,C40=$M$7,$R$7,C40=$M$8,$R$8,C40=$M$9,$R$9,C40=$M$10,$R$10,C40=$M$11,$R$11, C40=$M$12,$R$12, C40=$M$13,$R$13, C40=$M$14,$R$14, C40="""&amp;""", ""white"");""max"",int($G$4)-int($F$4)})"),"")</f>
        <v/>
      </c>
      <c r="I40" s="30">
        <f t="shared" ref="I40:I45" si="39">(G40-F40)</f>
        <v>0</v>
      </c>
      <c r="J40" s="30" t="str">
        <f t="shared" ref="J40:J45" si="40">IF(I40 = 12, 1, AE101)</f>
        <v/>
      </c>
      <c r="K40" s="6"/>
      <c r="L40" s="146"/>
      <c r="M40" s="116" t="str">
        <f t="shared" si="34"/>
        <v>Employee 6</v>
      </c>
      <c r="N40" s="89">
        <f>week1!N25+week2!N25+week3!N25+week4!N25+week5!N25+week6!N25</f>
        <v>0</v>
      </c>
      <c r="O40" s="89">
        <f>week1!O25+week2!O25+week3!O25+week4!O25+week5!O25+week6!O25</f>
        <v>0</v>
      </c>
      <c r="P40" s="89">
        <f>week1!P25+week2!P25+week3!P25+week4!P25+week5!P25+week6!P25</f>
        <v>0</v>
      </c>
      <c r="Q40" s="117">
        <f t="shared" si="35"/>
        <v>0</v>
      </c>
      <c r="U40" s="9"/>
    </row>
    <row r="41">
      <c r="A41" s="6"/>
      <c r="B41" s="26">
        <f t="shared" si="7"/>
        <v>45597</v>
      </c>
      <c r="C41" s="27"/>
      <c r="D41" s="74"/>
      <c r="E41" s="74"/>
      <c r="F41" s="28" t="str">
        <f t="shared" si="37"/>
        <v/>
      </c>
      <c r="G41" s="28" t="str">
        <f t="shared" si="38"/>
        <v/>
      </c>
      <c r="H41" s="29" t="str">
        <f>IFERROR(__xludf.DUMMYFUNCTION("SPARKLINE({int(F41)-int($F$4),int(G41)-int(F41)},{""charttype"",""bar"";""color1"",""white"";""color2"",ifs(C41=$M$6,$R$6,C41=$M$7,$R$7,C41=$M$8,$R$8,C41=$M$9,$R$9,C41=$M$10,$R$10,C41=$M$11,$R$11, C41=$M$12,$R$12, C41=$M$13,$R$13, C41=$M$14,$R$14, C41="""&amp;""", ""white"");""max"",int($G$4)-int($F$4)})"),"")</f>
        <v/>
      </c>
      <c r="I41" s="30">
        <f t="shared" si="39"/>
        <v>0</v>
      </c>
      <c r="J41" s="30" t="str">
        <f t="shared" si="40"/>
        <v/>
      </c>
      <c r="K41" s="6" t="str">
        <f t="shared" ref="K41:K46" si="41">IF(I41 = 12, 1, AE102)</f>
        <v/>
      </c>
      <c r="L41" s="146"/>
      <c r="M41" s="118" t="str">
        <f t="shared" si="34"/>
        <v>Employee 7</v>
      </c>
      <c r="N41" s="91">
        <f>week1!N26+week2!N26+week3!N26+week4!N26+week5!N26+week6!N26</f>
        <v>0</v>
      </c>
      <c r="O41" s="91">
        <f>week1!O26+week2!O26+week3!O26+week4!O26+week5!O26+week6!O26</f>
        <v>0</v>
      </c>
      <c r="P41" s="91">
        <f>week1!P26+week2!P26+week3!P26+week4!P26+week5!P26+week6!P26</f>
        <v>0</v>
      </c>
      <c r="Q41" s="119">
        <f t="shared" si="35"/>
        <v>0</v>
      </c>
      <c r="U41" s="9"/>
    </row>
    <row r="42">
      <c r="A42" s="6"/>
      <c r="B42" s="26">
        <f t="shared" si="7"/>
        <v>45597</v>
      </c>
      <c r="C42" s="27"/>
      <c r="D42" s="74"/>
      <c r="E42" s="74"/>
      <c r="F42" s="28" t="str">
        <f t="shared" si="37"/>
        <v/>
      </c>
      <c r="G42" s="28" t="str">
        <f t="shared" si="38"/>
        <v/>
      </c>
      <c r="H42" s="29" t="str">
        <f>IFERROR(__xludf.DUMMYFUNCTION("SPARKLINE({int(F42)-int($F$4),int(G42)-int(F42)},{""charttype"",""bar"";""color1"",""white"";""color2"",ifs(C42=$M$6,$R$6,C42=$M$7,$R$7,C42=$M$8,$R$8,C42=$M$9,$R$9,C42=$M$10,$R$10,C42=$M$11,$R$11, C42=$M$12,$R$12, C42=$M$13,$R$13, C42=$M$14,$R$14, C42="""&amp;""", ""white"");""max"",int($G$4)-int($F$4)})"),"")</f>
        <v/>
      </c>
      <c r="I42" s="30">
        <f t="shared" si="39"/>
        <v>0</v>
      </c>
      <c r="J42" s="30" t="str">
        <f t="shared" si="40"/>
        <v/>
      </c>
      <c r="K42" s="6" t="str">
        <f t="shared" si="41"/>
        <v/>
      </c>
      <c r="L42" s="8"/>
      <c r="M42" s="120" t="str">
        <f t="shared" si="34"/>
        <v>Employee 8</v>
      </c>
      <c r="N42" s="93">
        <f>week1!N27+week2!N27+week3!N27+week4!N27+week5!N27+week6!N27</f>
        <v>0</v>
      </c>
      <c r="O42" s="93">
        <f>week1!O27+week2!O27+week3!O27+week4!O27+week5!O27+week6!O27</f>
        <v>0</v>
      </c>
      <c r="P42" s="93">
        <f>week1!P27+week2!P27+week3!P27+week4!P27+week5!P27+week6!P27</f>
        <v>0</v>
      </c>
      <c r="Q42" s="121">
        <f t="shared" si="35"/>
        <v>0</v>
      </c>
      <c r="U42" s="9"/>
    </row>
    <row r="43">
      <c r="A43" s="6"/>
      <c r="B43" s="26">
        <f t="shared" si="7"/>
        <v>45597</v>
      </c>
      <c r="C43" s="27"/>
      <c r="D43" s="74"/>
      <c r="E43" s="74"/>
      <c r="F43" s="28" t="str">
        <f t="shared" si="37"/>
        <v/>
      </c>
      <c r="G43" s="28" t="str">
        <f t="shared" si="38"/>
        <v/>
      </c>
      <c r="H43" s="29" t="str">
        <f>IFERROR(__xludf.DUMMYFUNCTION("SPARKLINE({int(F43)-int($F$4),int(G43)-int(F43)},{""charttype"",""bar"";""color1"",""white"";""color2"",ifs(C43=$M$6,$R$6,C43=$M$7,$R$7,C43=$M$8,$R$8,C43=$M$9,$R$9,C43=$M$10,$R$10,C43=$M$11,$R$11, C43=$M$12,$R$12, C43=$M$13,$R$13, C43=$M$14,$R$14, C43="""&amp;""", ""white"");""max"",int($G$4)-int($F$4)})"),"")</f>
        <v/>
      </c>
      <c r="I43" s="30">
        <f t="shared" si="39"/>
        <v>0</v>
      </c>
      <c r="J43" s="30" t="str">
        <f t="shared" si="40"/>
        <v/>
      </c>
      <c r="K43" s="6" t="str">
        <f t="shared" si="41"/>
        <v/>
      </c>
      <c r="L43" s="8"/>
      <c r="M43" s="122" t="str">
        <f t="shared" si="34"/>
        <v>Employee 9</v>
      </c>
      <c r="N43" s="96">
        <f>week1!N28+week2!N28+week3!N28+week4!N28+week5!N28+week6!N28</f>
        <v>0</v>
      </c>
      <c r="O43" s="96">
        <f>week1!O28+week2!O28+week3!O28+week4!O28+week5!O28+week6!O28</f>
        <v>0</v>
      </c>
      <c r="P43" s="96">
        <f>week1!P28+week2!P28+week3!P28+week4!P28+week5!P28+week6!P28</f>
        <v>0</v>
      </c>
      <c r="Q43" s="123">
        <f t="shared" si="35"/>
        <v>0</v>
      </c>
      <c r="U43" s="9"/>
    </row>
    <row r="44">
      <c r="A44" s="6"/>
      <c r="B44" s="26">
        <f t="shared" si="7"/>
        <v>45597</v>
      </c>
      <c r="C44" s="27"/>
      <c r="D44" s="27"/>
      <c r="E44" s="27"/>
      <c r="F44" s="28" t="str">
        <f t="shared" si="37"/>
        <v/>
      </c>
      <c r="G44" s="28" t="str">
        <f t="shared" si="38"/>
        <v/>
      </c>
      <c r="H44" s="29" t="str">
        <f>IFERROR(__xludf.DUMMYFUNCTION("SPARKLINE({int(F44)-int($F$4),int(G44)-int(F44)},{""charttype"",""bar"";""color1"",""white"";""color2"",ifs(C44=$M$6,$R$6,C44=$M$7,$R$7,C44=$M$8,$R$8,C44=$M$9,$R$9,C44=$M$10,$R$10,C44=$M$11,$R$11, C44=$M$12,$R$12, C44=$M$13,$R$13, C44=$M$14,$R$14, C44="""&amp;""", ""white"");""max"",int($G$4)-int($F$4)})"),"")</f>
        <v/>
      </c>
      <c r="I44" s="30">
        <f t="shared" si="39"/>
        <v>0</v>
      </c>
      <c r="J44" s="30" t="str">
        <f t="shared" si="40"/>
        <v/>
      </c>
      <c r="K44" s="6" t="str">
        <f t="shared" si="41"/>
        <v/>
      </c>
      <c r="L44" s="8"/>
      <c r="M44" s="98" t="s">
        <v>49</v>
      </c>
      <c r="N44" s="99">
        <f>SUM(N35:N43)</f>
        <v>0</v>
      </c>
      <c r="O44" s="99">
        <f t="shared" ref="O44:P44" si="42">(SUM(O35:O43))</f>
        <v>0</v>
      </c>
      <c r="P44" s="99">
        <f t="shared" si="42"/>
        <v>0</v>
      </c>
      <c r="Q44" s="100">
        <f t="shared" si="35"/>
        <v>0</v>
      </c>
      <c r="U44" s="9"/>
    </row>
    <row r="45">
      <c r="A45" s="6"/>
      <c r="B45" s="47">
        <f t="shared" si="7"/>
        <v>45597</v>
      </c>
      <c r="C45" s="48"/>
      <c r="D45" s="48"/>
      <c r="E45" s="48"/>
      <c r="F45" s="28" t="str">
        <f t="shared" si="37"/>
        <v/>
      </c>
      <c r="G45" s="28" t="str">
        <f t="shared" si="38"/>
        <v/>
      </c>
      <c r="H45" s="29" t="str">
        <f>IFERROR(__xludf.DUMMYFUNCTION("SPARKLINE({int(F45)-int($F$4),int(G45)-int(F45)},{""charttype"",""bar"";""color1"",""white"";""color2"",ifs(C45=$M$6,$R$6,C45=$M$7,$R$7,C45=$M$8,$R$8,C45=$M$9,$R$9,C45=$M$10,$R$10,C45=$M$11,$R$11, C45=$M$12,$R$12, C45=$M$13,$R$13, C45=$M$14,$R$14, C45="""&amp;""", ""white"");""max"",int($G$4)-int($F$4)})"),"")</f>
        <v/>
      </c>
      <c r="I45" s="30">
        <f t="shared" si="39"/>
        <v>0</v>
      </c>
      <c r="J45" s="30" t="str">
        <f t="shared" si="40"/>
        <v/>
      </c>
      <c r="K45" s="6" t="str">
        <f t="shared" si="41"/>
        <v/>
      </c>
      <c r="L45" s="8"/>
      <c r="M45" s="69"/>
      <c r="N45" s="8"/>
      <c r="O45" s="8"/>
      <c r="P45" s="8"/>
      <c r="U45" s="9"/>
    </row>
    <row r="46">
      <c r="A46" s="6"/>
      <c r="B46" s="17">
        <f t="shared" si="7"/>
        <v>45598</v>
      </c>
      <c r="C46" s="51"/>
      <c r="D46" s="51"/>
      <c r="E46" s="52"/>
      <c r="F46" s="53"/>
      <c r="G46" s="54"/>
      <c r="H46" s="55" t="s">
        <v>31</v>
      </c>
      <c r="I46" s="56">
        <f t="shared" ref="I46:J46" si="43">SUM(I40:I45)</f>
        <v>0</v>
      </c>
      <c r="J46" s="56">
        <f t="shared" si="43"/>
        <v>0</v>
      </c>
      <c r="K46" s="6" t="str">
        <f t="shared" si="41"/>
        <v/>
      </c>
      <c r="L46" s="8"/>
      <c r="M46" s="69"/>
      <c r="N46" s="8"/>
      <c r="O46" s="8"/>
      <c r="P46" s="8"/>
      <c r="U46" s="9"/>
    </row>
    <row r="47">
      <c r="A47" s="21"/>
      <c r="B47" s="26">
        <f t="shared" si="7"/>
        <v>45598</v>
      </c>
      <c r="C47" s="28"/>
      <c r="D47" s="74"/>
      <c r="E47" s="73"/>
      <c r="F47" s="28" t="str">
        <f t="shared" ref="F47:F52" si="44">IFS(D47 &gt; 8, D47, D47 &lt; 1, D47, D47 &lt; 9, D47+12)</f>
        <v/>
      </c>
      <c r="G47" s="28" t="str">
        <f t="shared" ref="G47:G52" si="45">IFS(E47 &gt; 9, E47, E47 &lt; 1, E47, E47 &lt; 10, E47+12)</f>
        <v/>
      </c>
      <c r="H47" s="29" t="str">
        <f>IFERROR(__xludf.DUMMYFUNCTION("SPARKLINE({int(F47)-int($F$4),int(G47)-int(F47)},{""charttype"",""bar"";""color1"",""white"";""color2"",ifs(C47=$M$6,$R$6,C47=$M$7,$R$7,C47=$M$8,$R$8,C47=$M$9,$R$9,C47=$M$10,$R$10,C47=$M$11,$R$11, C47=$M$12,$R$12, C47=$M$13,$R$13, C47=$M$14,$R$14, C47="""&amp;""", ""white"");""max"",int($G$4)-int($F$4)})"),"")</f>
        <v/>
      </c>
      <c r="I47" s="30">
        <f t="shared" ref="I47:I52" si="46">(G47-F47)</f>
        <v>0</v>
      </c>
      <c r="J47" s="30" t="str">
        <f t="shared" ref="J47:J52" si="47">IF(I47 = 12, 1, AE107)</f>
        <v/>
      </c>
      <c r="K47" s="6"/>
      <c r="L47" s="8"/>
      <c r="M47" s="156"/>
      <c r="N47" s="69"/>
      <c r="O47" s="69"/>
      <c r="P47" s="8"/>
      <c r="U47" s="9"/>
    </row>
    <row r="48">
      <c r="A48" s="6"/>
      <c r="B48" s="26">
        <f t="shared" si="7"/>
        <v>45598</v>
      </c>
      <c r="C48" s="27"/>
      <c r="D48" s="73"/>
      <c r="E48" s="74"/>
      <c r="F48" s="28" t="str">
        <f t="shared" si="44"/>
        <v/>
      </c>
      <c r="G48" s="28" t="str">
        <f t="shared" si="45"/>
        <v/>
      </c>
      <c r="H48" s="29" t="str">
        <f>IFERROR(__xludf.DUMMYFUNCTION("SPARKLINE({int(F48)-int($F$4),int(G48)-int(F48)},{""charttype"",""bar"";""color1"",""white"";""color2"",ifs(C48=$M$6,$R$6,C48=$M$7,$R$7,C48=$M$8,$R$8,C48=$M$9,$R$9,C48=$M$10,$R$10,C48=$M$11,$R$11, C48=$M$12,$R$12, C48=$M$13,$R$13, C48=$M$14,$R$14, C48="""&amp;""", ""white"");""max"",int($G$4)-int($F$4)})"),"")</f>
        <v/>
      </c>
      <c r="I48" s="30">
        <f t="shared" si="46"/>
        <v>0</v>
      </c>
      <c r="J48" s="30" t="str">
        <f t="shared" si="47"/>
        <v/>
      </c>
      <c r="K48" s="6" t="str">
        <f t="shared" ref="K48:K53" si="48">IF(I48 = 8, 1, AE108)</f>
        <v/>
      </c>
      <c r="L48" s="8"/>
      <c r="M48" s="157"/>
      <c r="N48" s="69"/>
      <c r="O48" s="8"/>
      <c r="P48" s="8"/>
      <c r="U48" s="9"/>
    </row>
    <row r="49">
      <c r="A49" s="6"/>
      <c r="B49" s="26">
        <f t="shared" si="7"/>
        <v>45598</v>
      </c>
      <c r="C49" s="27"/>
      <c r="D49" s="74"/>
      <c r="E49" s="74"/>
      <c r="F49" s="28" t="str">
        <f t="shared" si="44"/>
        <v/>
      </c>
      <c r="G49" s="28" t="str">
        <f t="shared" si="45"/>
        <v/>
      </c>
      <c r="H49" s="29" t="str">
        <f>IFERROR(__xludf.DUMMYFUNCTION("SPARKLINE({int(F49)-int($F$4),int(G49)-int(F49)},{""charttype"",""bar"";""color1"",""white"";""color2"",ifs(C49=$M$6,$R$6,C49=$M$7,$R$7,C49=$M$8,$R$8,C49=$M$9,$R$9,C49=$M$10,$R$10,C49=$M$11,$R$11, C49=$M$12,$R$12, C49=$M$13,$R$13, C49=$M$14,$R$14, C49="""&amp;""", ""white"");""max"",int($G$4)-int($F$4)})"),"")</f>
        <v/>
      </c>
      <c r="I49" s="30">
        <f t="shared" si="46"/>
        <v>0</v>
      </c>
      <c r="J49" s="30" t="str">
        <f t="shared" si="47"/>
        <v/>
      </c>
      <c r="K49" s="6" t="str">
        <f t="shared" si="48"/>
        <v/>
      </c>
      <c r="L49" s="8"/>
      <c r="M49" s="157"/>
      <c r="N49" s="69"/>
      <c r="O49" s="8"/>
      <c r="P49" s="8"/>
      <c r="U49" s="9"/>
    </row>
    <row r="50">
      <c r="A50" s="6"/>
      <c r="B50" s="26">
        <f t="shared" si="7"/>
        <v>45598</v>
      </c>
      <c r="C50" s="27"/>
      <c r="D50" s="74"/>
      <c r="E50" s="73"/>
      <c r="F50" s="28" t="str">
        <f t="shared" si="44"/>
        <v/>
      </c>
      <c r="G50" s="28" t="str">
        <f t="shared" si="45"/>
        <v/>
      </c>
      <c r="H50" s="29" t="str">
        <f>IFERROR(__xludf.DUMMYFUNCTION("SPARKLINE({int(F50)-int($F$4),int(G50)-int(F50)},{""charttype"",""bar"";""color1"",""white"";""color2"",ifs(C50=$M$6,$R$6,C50=$M$7,$R$7,C50=$M$8,$R$8,C50=$M$9,$R$9,C50=$M$10,$R$10,C50=$M$11,$R$11, C50=$M$12,$R$12, C50=$M$13,$R$13, C50=$M$14,$R$14, C50="""&amp;""", ""white"");""max"",int($G$4)-int($F$4)})"),"")</f>
        <v/>
      </c>
      <c r="I50" s="30">
        <f t="shared" si="46"/>
        <v>0</v>
      </c>
      <c r="J50" s="30" t="str">
        <f t="shared" si="47"/>
        <v/>
      </c>
      <c r="K50" s="6" t="str">
        <f t="shared" si="48"/>
        <v/>
      </c>
      <c r="L50" s="8"/>
      <c r="M50" s="158"/>
      <c r="N50" s="8"/>
      <c r="O50" s="8"/>
      <c r="P50" s="8"/>
      <c r="U50" s="9"/>
    </row>
    <row r="51">
      <c r="A51" s="6"/>
      <c r="B51" s="26">
        <f t="shared" si="7"/>
        <v>45598</v>
      </c>
      <c r="C51" s="27"/>
      <c r="D51" s="74"/>
      <c r="E51" s="73"/>
      <c r="F51" s="28" t="str">
        <f t="shared" si="44"/>
        <v/>
      </c>
      <c r="G51" s="28" t="str">
        <f t="shared" si="45"/>
        <v/>
      </c>
      <c r="H51" s="29" t="str">
        <f>IFERROR(__xludf.DUMMYFUNCTION("SPARKLINE({int(F51)-int($F$4),int(G51)-int(F51)},{""charttype"",""bar"";""color1"",""white"";""color2"",ifs(C51=$M$6,$R$6,C51=$M$7,$R$7,C51=$M$8,$R$8,C51=$M$9,$R$9,C51=$M$10,$R$10,C51=$M$11,$R$11, C51=$M$12,$R$12, C51=$M$13,$R$13, C51=$M$14,$R$14, C51="""&amp;""", ""white"");""max"",int($G$4)-int($F$4)})"),"")</f>
        <v/>
      </c>
      <c r="I51" s="30">
        <f t="shared" si="46"/>
        <v>0</v>
      </c>
      <c r="J51" s="30" t="str">
        <f t="shared" si="47"/>
        <v/>
      </c>
      <c r="K51" s="6" t="str">
        <f t="shared" si="48"/>
        <v/>
      </c>
      <c r="L51" s="8"/>
      <c r="M51" s="157"/>
      <c r="N51" s="69"/>
      <c r="O51" s="8"/>
      <c r="P51" s="8"/>
      <c r="U51" s="9"/>
    </row>
    <row r="52">
      <c r="A52" s="6"/>
      <c r="B52" s="26">
        <f t="shared" si="7"/>
        <v>45598</v>
      </c>
      <c r="C52" s="28"/>
      <c r="D52" s="28"/>
      <c r="E52" s="27"/>
      <c r="F52" s="28" t="str">
        <f t="shared" si="44"/>
        <v/>
      </c>
      <c r="G52" s="28" t="str">
        <f t="shared" si="45"/>
        <v/>
      </c>
      <c r="H52" s="29" t="str">
        <f>IFERROR(__xludf.DUMMYFUNCTION("SPARKLINE({int(F52)-int($F$4),int(G52)-int(F52)},{""charttype"",""bar"";""color1"",""white"";""color2"",ifs(C52=$M$6,$R$6,C52=$M$7,$R$7,C52=$M$8,$R$8,C52=$M$9,$R$9,C52=$M$10,$R$10,C52=$M$11,$R$11, C52=$M$12,$R$12, C52=$M$13,$R$13, C52=$M$14,$R$14, C52="""&amp;""", ""white"");""max"",int($G$4)-int($F$4)})"),"")</f>
        <v/>
      </c>
      <c r="I52" s="30">
        <f t="shared" si="46"/>
        <v>0</v>
      </c>
      <c r="J52" s="30" t="str">
        <f t="shared" si="47"/>
        <v/>
      </c>
      <c r="K52" s="6" t="str">
        <f t="shared" si="48"/>
        <v/>
      </c>
      <c r="L52" s="8"/>
      <c r="M52" s="157"/>
      <c r="N52" s="69"/>
      <c r="O52" s="8"/>
      <c r="P52" s="8"/>
      <c r="U52" s="9"/>
    </row>
    <row r="53">
      <c r="A53" s="6"/>
      <c r="B53" s="14"/>
      <c r="C53" s="14"/>
      <c r="D53" s="14"/>
      <c r="E53" s="130"/>
      <c r="F53" s="131"/>
      <c r="G53" s="132"/>
      <c r="H53" s="133" t="s">
        <v>31</v>
      </c>
      <c r="I53" s="134">
        <f t="shared" ref="I53:J53" si="49">SUM(I47:I52)</f>
        <v>0</v>
      </c>
      <c r="J53" s="134">
        <f t="shared" si="49"/>
        <v>0</v>
      </c>
      <c r="K53" s="6" t="str">
        <f t="shared" si="48"/>
        <v/>
      </c>
      <c r="M53" s="158"/>
      <c r="N53" s="8"/>
      <c r="O53" s="8"/>
      <c r="U53" s="9"/>
    </row>
    <row r="54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M54" s="157"/>
      <c r="N54" s="69"/>
      <c r="O54" s="8"/>
      <c r="U54" s="9"/>
    </row>
    <row r="55">
      <c r="A55" s="8"/>
      <c r="B55" s="8"/>
      <c r="C55" s="69"/>
      <c r="D55" s="69"/>
      <c r="E55" s="69"/>
      <c r="F55" s="8"/>
      <c r="G55" s="8"/>
      <c r="H55" s="8"/>
      <c r="I55" s="8"/>
      <c r="J55" s="8"/>
      <c r="K55" s="6"/>
      <c r="M55" s="157"/>
      <c r="N55" s="69"/>
      <c r="O55" s="8"/>
      <c r="U55" s="9"/>
    </row>
    <row r="56">
      <c r="C56" s="165"/>
      <c r="D56" s="165"/>
      <c r="E56" s="165"/>
      <c r="M56" s="157"/>
      <c r="N56" s="159"/>
      <c r="O56" s="136"/>
      <c r="U56" s="9"/>
    </row>
    <row r="57">
      <c r="C57" s="165"/>
      <c r="D57" s="165"/>
      <c r="E57" s="165"/>
      <c r="M57" s="139"/>
      <c r="O57" s="136"/>
      <c r="U57" s="9"/>
    </row>
    <row r="58">
      <c r="C58" s="165"/>
      <c r="D58" s="165"/>
      <c r="E58" s="165"/>
      <c r="M58" s="139"/>
      <c r="O58" s="136"/>
      <c r="U58" s="9"/>
    </row>
    <row r="59">
      <c r="C59" s="166"/>
      <c r="D59" s="166"/>
      <c r="E59" s="166"/>
      <c r="M59" s="139"/>
      <c r="O59" s="136"/>
      <c r="U59" s="9"/>
    </row>
    <row r="60">
      <c r="C60" s="166"/>
      <c r="D60" s="166"/>
      <c r="E60" s="166"/>
      <c r="U60" s="9"/>
    </row>
    <row r="61">
      <c r="U61" s="9"/>
    </row>
    <row r="62">
      <c r="U62" s="9"/>
    </row>
    <row r="63">
      <c r="U63" s="9"/>
    </row>
  </sheetData>
  <mergeCells count="15">
    <mergeCell ref="M18:P18"/>
    <mergeCell ref="M33:Q33"/>
    <mergeCell ref="N9:O9"/>
    <mergeCell ref="N10:O10"/>
    <mergeCell ref="N11:O11"/>
    <mergeCell ref="N12:O12"/>
    <mergeCell ref="N13:O13"/>
    <mergeCell ref="N14:O14"/>
    <mergeCell ref="D2:E2"/>
    <mergeCell ref="F2:G2"/>
    <mergeCell ref="Q5:R5"/>
    <mergeCell ref="M5:O5"/>
    <mergeCell ref="N6:O6"/>
    <mergeCell ref="N7:O7"/>
    <mergeCell ref="N8:O8"/>
  </mergeCells>
  <printOptions gridLines="1" horizontalCentered="1"/>
  <pageMargins bottom="0.75" footer="0.0" header="0.0" left="0.7" right="0.7" top="0.75"/>
  <pageSetup cellComments="atEnd" orientation="portrait" pageOrder="overThenDown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4.0"/>
    <col customWidth="1" min="2" max="2" width="22.88"/>
    <col customWidth="1" min="4" max="4" width="11.25"/>
    <col customWidth="1" min="5" max="5" width="10.63"/>
    <col customWidth="1" hidden="1" min="6" max="6" width="10.88"/>
    <col customWidth="1" hidden="1" min="7" max="7" width="11.75"/>
    <col customWidth="1" min="8" max="8" width="25.38"/>
    <col customWidth="1" min="9" max="9" width="7.13"/>
    <col customWidth="1" min="10" max="10" width="12.63"/>
    <col customWidth="1" min="11" max="11" width="3.25"/>
    <col customWidth="1" min="12" max="12" width="12.5"/>
    <col customWidth="1" min="14" max="14" width="16.13"/>
    <col customWidth="1" min="15" max="15" width="16.0"/>
  </cols>
  <sheetData>
    <row r="1">
      <c r="A1" s="160">
        <v>13.0</v>
      </c>
      <c r="B1" s="7"/>
      <c r="C1" s="6"/>
      <c r="D1" s="7"/>
      <c r="E1" s="7"/>
      <c r="F1" s="7"/>
      <c r="G1" s="7"/>
      <c r="H1" s="6"/>
      <c r="I1" s="6"/>
      <c r="J1" s="6"/>
      <c r="K1" s="6"/>
      <c r="L1" s="8"/>
      <c r="M1" s="8"/>
      <c r="N1" s="8"/>
      <c r="O1" s="8"/>
      <c r="P1" s="8"/>
      <c r="U1" s="9"/>
    </row>
    <row r="2">
      <c r="A2" s="7"/>
      <c r="B2" s="167"/>
      <c r="C2" s="142"/>
      <c r="D2" s="143" t="s">
        <v>2</v>
      </c>
      <c r="E2" s="13"/>
      <c r="F2" s="143" t="s">
        <v>3</v>
      </c>
      <c r="G2" s="13"/>
      <c r="H2" s="144"/>
      <c r="I2" s="144"/>
      <c r="J2" s="145" t="s">
        <v>4</v>
      </c>
      <c r="K2" s="6"/>
      <c r="L2" s="8"/>
      <c r="M2" s="8"/>
      <c r="N2" s="8"/>
      <c r="O2" s="8"/>
      <c r="P2" s="8"/>
      <c r="U2" s="9"/>
    </row>
    <row r="3">
      <c r="A3" s="6"/>
      <c r="B3" s="168">
        <f>week5!B46+1</f>
        <v>45599</v>
      </c>
      <c r="C3" s="169" t="s">
        <v>6</v>
      </c>
      <c r="D3" s="169" t="s">
        <v>7</v>
      </c>
      <c r="E3" s="169" t="s">
        <v>8</v>
      </c>
      <c r="F3" s="169" t="s">
        <v>9</v>
      </c>
      <c r="G3" s="169" t="s">
        <v>10</v>
      </c>
      <c r="H3" s="170" t="s">
        <v>11</v>
      </c>
      <c r="I3" s="170" t="s">
        <v>12</v>
      </c>
      <c r="J3" s="171" t="s">
        <v>13</v>
      </c>
      <c r="K3" s="16" t="s">
        <v>5</v>
      </c>
      <c r="L3" s="8"/>
      <c r="M3" s="8"/>
      <c r="N3" s="8"/>
      <c r="O3" s="8"/>
      <c r="P3" s="8"/>
      <c r="U3" s="9"/>
    </row>
    <row r="4" hidden="1">
      <c r="A4" s="21"/>
      <c r="B4" s="172">
        <f>week5!B46+1</f>
        <v>45599</v>
      </c>
      <c r="C4" s="173"/>
      <c r="D4" s="174">
        <v>9.0</v>
      </c>
      <c r="E4" s="174">
        <v>9.0</v>
      </c>
      <c r="F4" s="174">
        <v>9.0</v>
      </c>
      <c r="G4" s="174">
        <v>21.0</v>
      </c>
      <c r="H4" s="173"/>
      <c r="I4" s="173"/>
      <c r="J4" s="173"/>
      <c r="K4" s="6"/>
      <c r="L4" s="8"/>
      <c r="M4" s="8"/>
      <c r="N4" s="8"/>
      <c r="O4" s="8"/>
      <c r="P4" s="8"/>
      <c r="U4" s="25"/>
    </row>
    <row r="5">
      <c r="A5" s="6"/>
      <c r="B5" s="175">
        <f>week5!B46+1</f>
        <v>45599</v>
      </c>
      <c r="C5" s="28"/>
      <c r="D5" s="73"/>
      <c r="E5" s="73"/>
      <c r="F5" s="176" t="str">
        <f t="shared" ref="F5:F10" si="1">IFS(D5 &gt; 8, D5, D5 &lt; 1, D5, D5 &lt; 9, D5+12)</f>
        <v/>
      </c>
      <c r="G5" s="176" t="str">
        <f t="shared" ref="G5:G10" si="2">IFS(E5 &gt; 9, E5, E5 &lt; 1, E5, E5 &lt; 10, E5+12)</f>
        <v/>
      </c>
      <c r="H5" s="177" t="str">
        <f>IFERROR(__xludf.DUMMYFUNCTION("SPARKLINE({int(F5)-int($F$4),int(G5)-int(F5)},{""charttype"",""bar"";""color1"",""white"";""color2"",ifs(C5=$M$6,$R$6,C5=$M$7,$R$7,C5=$M$8,$R$8,C5=$M$9,$R$9,C5=$M$10,$R$10,C5=$M$11,$R$11, C5=$M$12,$R$12, C5=$M$13,$R$13, C5=$M$14,$R$14, C5="""", ""white"")"&amp;";""max"",int($G$4)-int($F$4)})"),"")</f>
        <v/>
      </c>
      <c r="I5" s="178">
        <f t="shared" ref="I5:I10" si="3">(G5-F5)</f>
        <v>0</v>
      </c>
      <c r="J5" s="178" t="str">
        <f t="shared" ref="J5:J10" si="4">IF(I5 = 12, 1, AE71)</f>
        <v/>
      </c>
      <c r="K5" s="6"/>
      <c r="L5" s="8"/>
      <c r="M5" s="31" t="s">
        <v>14</v>
      </c>
      <c r="N5" s="32"/>
      <c r="O5" s="33"/>
      <c r="P5" s="8"/>
      <c r="Q5" s="34" t="s">
        <v>15</v>
      </c>
      <c r="U5" s="9"/>
    </row>
    <row r="6">
      <c r="A6" s="6"/>
      <c r="B6" s="175">
        <f>week5!B46+1</f>
        <v>45599</v>
      </c>
      <c r="C6" s="27"/>
      <c r="D6" s="73"/>
      <c r="E6" s="73"/>
      <c r="F6" s="176" t="str">
        <f t="shared" si="1"/>
        <v/>
      </c>
      <c r="G6" s="176" t="str">
        <f t="shared" si="2"/>
        <v/>
      </c>
      <c r="H6" s="177" t="str">
        <f>IFERROR(__xludf.DUMMYFUNCTION("SPARKLINE({int(F6)-int($F$4),int(G6)-int(F6)},{""charttype"",""bar"";""color1"",""white"";""color2"",ifs(C6=$M$6,$R$6,C6=$M$7,$R$7,C6=$M$8,$R$8,C6=$M$9,$R$9,C6=$M$10,$R$10,C6=$M$11,$R$11, C6=$M$12,$R$12, C6=$M$13,$R$13, C6=$M$14,$R$14, C6="""", ""white"")"&amp;";""max"",int($G$4)-int($F$4)})"),"")</f>
        <v/>
      </c>
      <c r="I6" s="178">
        <f t="shared" si="3"/>
        <v>0</v>
      </c>
      <c r="J6" s="178" t="str">
        <f t="shared" si="4"/>
        <v/>
      </c>
      <c r="K6" s="6" t="str">
        <f t="shared" ref="K6:K11" si="5">IF(I6 = 8, 1, AE72)</f>
        <v/>
      </c>
      <c r="L6" s="146"/>
      <c r="M6" s="36" t="str">
        <f>week1!M6</f>
        <v>Employee 1</v>
      </c>
      <c r="N6" s="37"/>
      <c r="O6" s="38"/>
      <c r="P6" s="8"/>
      <c r="Q6" s="39" t="s">
        <v>17</v>
      </c>
      <c r="R6" s="37" t="s">
        <v>18</v>
      </c>
      <c r="U6" s="9"/>
    </row>
    <row r="7">
      <c r="A7" s="6"/>
      <c r="B7" s="175">
        <f>week5!B46+1</f>
        <v>45599</v>
      </c>
      <c r="C7" s="27"/>
      <c r="D7" s="73"/>
      <c r="E7" s="73"/>
      <c r="F7" s="176" t="str">
        <f t="shared" si="1"/>
        <v/>
      </c>
      <c r="G7" s="176" t="str">
        <f t="shared" si="2"/>
        <v/>
      </c>
      <c r="H7" s="177" t="str">
        <f>IFERROR(__xludf.DUMMYFUNCTION("SPARKLINE({int(F7)-int($F$4),int(G7)-int(F7)},{""charttype"",""bar"";""color1"",""white"";""color2"",ifs(C7=$M$6,$R$6,C7=$M$7,$R$7,C7=$M$8,$R$8,C7=$M$9,$R$9,C7=$M$10,$R$10,C7=$M$11,$R$11, C7=$M$12,$R$12, C7=$M$13,$R$13, C7=$M$14,$R$14, C7="""", ""white"")"&amp;";""max"",int($G$4)-int($F$4)})"),"")</f>
        <v/>
      </c>
      <c r="I7" s="178">
        <f t="shared" si="3"/>
        <v>0</v>
      </c>
      <c r="J7" s="178" t="str">
        <f t="shared" si="4"/>
        <v/>
      </c>
      <c r="K7" s="6" t="str">
        <f t="shared" si="5"/>
        <v/>
      </c>
      <c r="L7" s="146"/>
      <c r="M7" s="40" t="str">
        <f>week1!M7</f>
        <v>Employee 2</v>
      </c>
      <c r="N7" s="41"/>
      <c r="O7" s="38"/>
      <c r="P7" s="8"/>
      <c r="Q7" s="39" t="s">
        <v>20</v>
      </c>
      <c r="R7" s="41" t="s">
        <v>21</v>
      </c>
      <c r="U7" s="9"/>
    </row>
    <row r="8">
      <c r="A8" s="6"/>
      <c r="B8" s="175">
        <f>week5!B46+1</f>
        <v>45599</v>
      </c>
      <c r="C8" s="179"/>
      <c r="D8" s="179"/>
      <c r="E8" s="179"/>
      <c r="F8" s="176" t="str">
        <f t="shared" si="1"/>
        <v/>
      </c>
      <c r="G8" s="176" t="str">
        <f t="shared" si="2"/>
        <v/>
      </c>
      <c r="H8" s="177" t="str">
        <f>IFERROR(__xludf.DUMMYFUNCTION("SPARKLINE({int(F8)-int($F$4),int(G8)-int(F8)},{""charttype"",""bar"";""color1"",""white"";""color2"",ifs(C8=$M$6,$R$6,C8=$M$7,$R$7,C8=$M$8,$R$8,C8=$M$9,$R$9,C8=$M$10,$R$10,C8=$M$11,$R$11, C8=$M$12,$R$12, C8=$M$13,$R$13, C8=$M$14,$R$14, C8="""", ""white"")"&amp;";""max"",int($G$4)-int($F$4)})"),"")</f>
        <v/>
      </c>
      <c r="I8" s="178">
        <f t="shared" si="3"/>
        <v>0</v>
      </c>
      <c r="J8" s="178" t="str">
        <f t="shared" si="4"/>
        <v/>
      </c>
      <c r="K8" s="6" t="str">
        <f t="shared" si="5"/>
        <v/>
      </c>
      <c r="L8" s="146"/>
      <c r="M8" s="42" t="str">
        <f>week1!M8</f>
        <v>Employee 3</v>
      </c>
      <c r="N8" s="43"/>
      <c r="O8" s="38"/>
      <c r="P8" s="8"/>
      <c r="Q8" s="39" t="s">
        <v>23</v>
      </c>
      <c r="R8" s="43" t="s">
        <v>24</v>
      </c>
      <c r="U8" s="9"/>
    </row>
    <row r="9">
      <c r="A9" s="6"/>
      <c r="B9" s="175">
        <f>week5!B46+1</f>
        <v>45599</v>
      </c>
      <c r="C9" s="180"/>
      <c r="D9" s="180"/>
      <c r="E9" s="180"/>
      <c r="F9" s="176" t="str">
        <f t="shared" si="1"/>
        <v/>
      </c>
      <c r="G9" s="176" t="str">
        <f t="shared" si="2"/>
        <v/>
      </c>
      <c r="H9" s="177" t="str">
        <f>IFERROR(__xludf.DUMMYFUNCTION("SPARKLINE({int(F9)-int($F$4),int(G9)-int(F9)},{""charttype"",""bar"";""color1"",""white"";""color2"",ifs(C9=$M$6,$R$6,C9=$M$7,$R$7,C9=$M$8,$R$8,C9=$M$9,$R$9,C9=$M$10,$R$10,C9=$M$11,$R$11, C9=$M$12,$R$12, C9=$M$13,$R$13, C9=$M$14,$R$14, C9="""", ""white"")"&amp;";""max"",int($G$4)-int($F$4)})"),"")</f>
        <v/>
      </c>
      <c r="I9" s="178">
        <f t="shared" si="3"/>
        <v>0</v>
      </c>
      <c r="J9" s="178" t="str">
        <f t="shared" si="4"/>
        <v/>
      </c>
      <c r="K9" s="6" t="str">
        <f t="shared" si="5"/>
        <v/>
      </c>
      <c r="L9" s="146"/>
      <c r="M9" s="44" t="str">
        <f>week1!M9</f>
        <v>Employee 4</v>
      </c>
      <c r="N9" s="45"/>
      <c r="O9" s="38"/>
      <c r="P9" s="8"/>
      <c r="Q9" s="39" t="s">
        <v>26</v>
      </c>
      <c r="R9" s="46" t="s">
        <v>27</v>
      </c>
      <c r="U9" s="9"/>
    </row>
    <row r="10">
      <c r="A10" s="6"/>
      <c r="B10" s="181">
        <f>week5!B46+1</f>
        <v>45599</v>
      </c>
      <c r="C10" s="182"/>
      <c r="D10" s="182"/>
      <c r="E10" s="182"/>
      <c r="F10" s="176" t="str">
        <f t="shared" si="1"/>
        <v/>
      </c>
      <c r="G10" s="176" t="str">
        <f t="shared" si="2"/>
        <v/>
      </c>
      <c r="H10" s="177" t="str">
        <f>IFERROR(__xludf.DUMMYFUNCTION("SPARKLINE({int(F10)-int($F$4),int(G10)-int(F10)},{""charttype"",""bar"";""color1"",""white"";""color2"",ifs(C10=$M$6,$R$6,C10=$M$7,$R$7,C10=$M$8,$R$8,C10=$M$9,$R$9,C10=$M$10,$R$10,C10=$M$11,$R$11, C10=$M$12,$R$12, C10=$M$13,$R$13, C10=$M$14,$R$14, C10="""&amp;""", ""white"");""max"",int($G$4)-int($F$4)})"),"")</f>
        <v/>
      </c>
      <c r="I10" s="178">
        <f t="shared" si="3"/>
        <v>0</v>
      </c>
      <c r="J10" s="178" t="str">
        <f t="shared" si="4"/>
        <v/>
      </c>
      <c r="K10" s="6" t="str">
        <f t="shared" si="5"/>
        <v/>
      </c>
      <c r="L10" s="146"/>
      <c r="M10" s="49" t="str">
        <f>week1!M10</f>
        <v>Employee 5</v>
      </c>
      <c r="N10" s="50"/>
      <c r="O10" s="38"/>
      <c r="P10" s="8"/>
      <c r="Q10" s="39" t="s">
        <v>29</v>
      </c>
      <c r="R10" s="50" t="s">
        <v>30</v>
      </c>
      <c r="U10" s="9"/>
    </row>
    <row r="11">
      <c r="A11" s="6"/>
      <c r="B11" s="168">
        <f t="shared" ref="B11:B52" si="7">B4+1</f>
        <v>45600</v>
      </c>
      <c r="C11" s="183"/>
      <c r="D11" s="183"/>
      <c r="E11" s="184"/>
      <c r="F11" s="185"/>
      <c r="G11" s="186"/>
      <c r="H11" s="187" t="s">
        <v>31</v>
      </c>
      <c r="I11" s="188">
        <f t="shared" ref="I11:J11" si="6">SUM(I5:I10)</f>
        <v>0</v>
      </c>
      <c r="J11" s="188">
        <f t="shared" si="6"/>
        <v>0</v>
      </c>
      <c r="K11" s="6" t="str">
        <f t="shared" si="5"/>
        <v/>
      </c>
      <c r="L11" s="146"/>
      <c r="M11" s="57" t="str">
        <f>week1!M11</f>
        <v>Employee 6</v>
      </c>
      <c r="N11" s="58"/>
      <c r="O11" s="38"/>
      <c r="P11" s="8"/>
      <c r="Q11" s="39" t="s">
        <v>33</v>
      </c>
      <c r="R11" s="58" t="s">
        <v>34</v>
      </c>
      <c r="U11" s="9"/>
    </row>
    <row r="12">
      <c r="A12" s="21"/>
      <c r="B12" s="175">
        <f t="shared" si="7"/>
        <v>45600</v>
      </c>
      <c r="C12" s="28"/>
      <c r="D12" s="73"/>
      <c r="E12" s="73"/>
      <c r="F12" s="176" t="str">
        <f t="shared" ref="F12:F17" si="8">IFS(D12 &gt; 8, D12, D12 &lt; 1, D12, D12 &lt; 9, D12+12)</f>
        <v/>
      </c>
      <c r="G12" s="176" t="str">
        <f t="shared" ref="G12:G17" si="9">IFS(E12 &gt; 9, E12, E12 &lt; 1, E12, E12 &lt; 10, E12+12)</f>
        <v/>
      </c>
      <c r="H12" s="177" t="str">
        <f>IFERROR(__xludf.DUMMYFUNCTION("SPARKLINE({int(F12)-int($F$4),int(G12)-int(F12)},{""charttype"",""bar"";""color1"",""white"";""color2"",ifs(C12=$M$6,$R$6,C12=$M$7,$R$7,C12=$M$8,$R$8,C12=$M$9,$R$9,C12=$M$10,$R$10,C12=$M$11,$R$11, C12=$M$12,$R$12, C12=$M$13,$R$13, C12=$M$14,$R$14, C12="""&amp;""", ""white"");""max"",int($G$4)-int($F$4)})"),"")</f>
        <v/>
      </c>
      <c r="I12" s="178">
        <f t="shared" ref="I12:I17" si="10">(G12-F12)</f>
        <v>0</v>
      </c>
      <c r="J12" s="178" t="str">
        <f t="shared" ref="J12:J17" si="11">IF(I12 = 12, 1, AE77)</f>
        <v/>
      </c>
      <c r="K12" s="6"/>
      <c r="L12" s="146"/>
      <c r="M12" s="59" t="str">
        <f>week1!M12</f>
        <v>Employee 7</v>
      </c>
      <c r="N12" s="60"/>
      <c r="O12" s="38"/>
      <c r="P12" s="8"/>
      <c r="Q12" s="39" t="s">
        <v>36</v>
      </c>
      <c r="R12" s="61" t="s">
        <v>37</v>
      </c>
      <c r="U12" s="9"/>
    </row>
    <row r="13">
      <c r="A13" s="6"/>
      <c r="B13" s="175">
        <f t="shared" si="7"/>
        <v>45600</v>
      </c>
      <c r="C13" s="28"/>
      <c r="D13" s="73"/>
      <c r="E13" s="73"/>
      <c r="F13" s="176" t="str">
        <f t="shared" si="8"/>
        <v/>
      </c>
      <c r="G13" s="176" t="str">
        <f t="shared" si="9"/>
        <v/>
      </c>
      <c r="H13" s="177" t="str">
        <f>IFERROR(__xludf.DUMMYFUNCTION("SPARKLINE({int(F13)-int($F$4),int(G13)-int(F13)},{""charttype"",""bar"";""color1"",""white"";""color2"",ifs(C13=$M$6,$R$6,C13=$M$7,$R$7,C13=$M$8,$R$8,C13=$M$9,$R$9,C13=$M$10,$R$10,C13=$M$11,$R$11, C13=$M$12,$R$12, C13=$M$13,$R$13, C13=$M$14,$R$14, C13="""&amp;""", ""white"");""max"",int($G$4)-int($F$4)})"),"")</f>
        <v/>
      </c>
      <c r="I13" s="178">
        <f t="shared" si="10"/>
        <v>0</v>
      </c>
      <c r="J13" s="178" t="str">
        <f t="shared" si="11"/>
        <v/>
      </c>
      <c r="K13" s="6" t="str">
        <f t="shared" ref="K13:K18" si="12">IF(I13 = 8, 1, AE78)</f>
        <v/>
      </c>
      <c r="L13" s="146"/>
      <c r="M13" s="62" t="str">
        <f>week1!M13</f>
        <v>Employee 8</v>
      </c>
      <c r="N13" s="63"/>
      <c r="O13" s="38"/>
      <c r="P13" s="8"/>
      <c r="Q13" s="39" t="s">
        <v>39</v>
      </c>
      <c r="R13" s="64" t="s">
        <v>40</v>
      </c>
      <c r="U13" s="9"/>
    </row>
    <row r="14">
      <c r="A14" s="6"/>
      <c r="B14" s="175">
        <f t="shared" si="7"/>
        <v>45600</v>
      </c>
      <c r="C14" s="27"/>
      <c r="D14" s="74"/>
      <c r="E14" s="73"/>
      <c r="F14" s="176" t="str">
        <f t="shared" si="8"/>
        <v/>
      </c>
      <c r="G14" s="176" t="str">
        <f t="shared" si="9"/>
        <v/>
      </c>
      <c r="H14" s="177" t="str">
        <f>IFERROR(__xludf.DUMMYFUNCTION("SPARKLINE({int(F14)-int($F$4),int(G14)-int(F14)},{""charttype"",""bar"";""color1"",""white"";""color2"",ifs(C14=$M$6,$R$6,C14=$M$7,$R$7,C14=$M$8,$R$8,C14=$M$9,$R$9,C14=$M$10,$R$10,C14=$M$11,$R$11, C14=$M$12,$R$12, C14=$M$13,$R$13, C14=$M$14,$R$14, C14="""&amp;""", ""white"");""max"",int($G$4)-int($F$4)})"),"")</f>
        <v/>
      </c>
      <c r="I14" s="178">
        <f t="shared" si="10"/>
        <v>0</v>
      </c>
      <c r="J14" s="178" t="str">
        <f t="shared" si="11"/>
        <v/>
      </c>
      <c r="K14" s="6" t="str">
        <f t="shared" si="12"/>
        <v/>
      </c>
      <c r="L14" s="8"/>
      <c r="M14" s="65" t="str">
        <f>week1!M14</f>
        <v>Employee 9</v>
      </c>
      <c r="N14" s="66"/>
      <c r="O14" s="67"/>
      <c r="P14" s="8"/>
      <c r="Q14" s="39" t="s">
        <v>42</v>
      </c>
      <c r="R14" s="68" t="s">
        <v>43</v>
      </c>
      <c r="U14" s="9"/>
    </row>
    <row r="15">
      <c r="A15" s="6"/>
      <c r="B15" s="175">
        <f t="shared" si="7"/>
        <v>45600</v>
      </c>
      <c r="C15" s="27"/>
      <c r="D15" s="74"/>
      <c r="E15" s="73"/>
      <c r="F15" s="176" t="str">
        <f t="shared" si="8"/>
        <v/>
      </c>
      <c r="G15" s="176" t="str">
        <f t="shared" si="9"/>
        <v/>
      </c>
      <c r="H15" s="177" t="str">
        <f>IFERROR(__xludf.DUMMYFUNCTION("SPARKLINE({int(F15)-int($F$4),int(G15)-int(F15)},{""charttype"",""bar"";""color1"",""white"";""color2"",ifs(C15=$M$6,$R$6,C15=$M$7,$R$7,C15=$M$8,$R$8,C15=$M$9,$R$9,C15=$M$10,$R$10,C15=$M$11,$R$11, C15=$M$12,$R$12, C15=$M$13,$R$13, C15=$M$14,$R$14, C15="""&amp;""", ""white"");""max"",int($G$4)-int($F$4)})"),"")</f>
        <v/>
      </c>
      <c r="I15" s="178">
        <f t="shared" si="10"/>
        <v>0</v>
      </c>
      <c r="J15" s="178" t="str">
        <f t="shared" si="11"/>
        <v/>
      </c>
      <c r="K15" s="6" t="str">
        <f t="shared" si="12"/>
        <v/>
      </c>
      <c r="L15" s="8"/>
      <c r="M15" s="69"/>
      <c r="N15" s="69"/>
      <c r="O15" s="69"/>
      <c r="P15" s="8"/>
      <c r="U15" s="9"/>
    </row>
    <row r="16">
      <c r="A16" s="6"/>
      <c r="B16" s="175">
        <f t="shared" si="7"/>
        <v>45600</v>
      </c>
      <c r="C16" s="27"/>
      <c r="D16" s="189"/>
      <c r="E16" s="189"/>
      <c r="F16" s="176" t="str">
        <f t="shared" si="8"/>
        <v/>
      </c>
      <c r="G16" s="176" t="str">
        <f t="shared" si="9"/>
        <v/>
      </c>
      <c r="H16" s="177" t="str">
        <f>IFERROR(__xludf.DUMMYFUNCTION("SPARKLINE({int(F16)-int($F$4),int(G16)-int(F16)},{""charttype"",""bar"";""color1"",""white"";""color2"",ifs(C16=$M$6,$R$6,C16=$M$7,$R$7,C16=$M$8,$R$8,C16=$M$9,$R$9,C16=$M$10,$R$10,C16=$M$11,$R$11, C16=$M$12,$R$12, C16=$M$13,$R$13, C16=$M$14,$R$14, C16="""&amp;""", ""white"");""max"",int($G$4)-int($F$4)})"),"")</f>
        <v/>
      </c>
      <c r="I16" s="178">
        <f t="shared" si="10"/>
        <v>0</v>
      </c>
      <c r="J16" s="178" t="str">
        <f t="shared" si="11"/>
        <v/>
      </c>
      <c r="K16" s="6" t="str">
        <f t="shared" si="12"/>
        <v/>
      </c>
      <c r="L16" s="8"/>
      <c r="M16" s="8"/>
      <c r="N16" s="8"/>
      <c r="O16" s="8"/>
      <c r="P16" s="8"/>
      <c r="U16" s="9"/>
    </row>
    <row r="17">
      <c r="A17" s="6"/>
      <c r="B17" s="181">
        <f t="shared" si="7"/>
        <v>45600</v>
      </c>
      <c r="C17" s="182"/>
      <c r="D17" s="182"/>
      <c r="E17" s="182"/>
      <c r="F17" s="176" t="str">
        <f t="shared" si="8"/>
        <v/>
      </c>
      <c r="G17" s="176" t="str">
        <f t="shared" si="9"/>
        <v/>
      </c>
      <c r="H17" s="177" t="str">
        <f>IFERROR(__xludf.DUMMYFUNCTION("SPARKLINE({int(F17)-int($F$4),int(G17)-int(F17)},{""charttype"",""bar"";""color1"",""white"";""color2"",ifs(C17=$M$6,$R$6,C17=$M$7,$R$7,C17=$M$8,$R$8,C17=$M$9,$R$9,C17=$M$10,$R$10,C17=$M$11,$R$11, C17=$M$12,$R$12, C17=$M$13,$R$13, C17=$M$14,$R$14, C17="""&amp;""", ""white"");""max"",int($G$4)-int($F$4)})"),"")</f>
        <v/>
      </c>
      <c r="I17" s="178">
        <f t="shared" si="10"/>
        <v>0</v>
      </c>
      <c r="J17" s="178" t="str">
        <f t="shared" si="11"/>
        <v/>
      </c>
      <c r="K17" s="6" t="str">
        <f t="shared" si="12"/>
        <v/>
      </c>
      <c r="L17" s="8"/>
      <c r="M17" s="8"/>
      <c r="N17" s="8"/>
      <c r="O17" s="8"/>
      <c r="P17" s="8"/>
      <c r="U17" s="9"/>
    </row>
    <row r="18">
      <c r="A18" s="6"/>
      <c r="B18" s="168">
        <f t="shared" si="7"/>
        <v>45601</v>
      </c>
      <c r="C18" s="183"/>
      <c r="D18" s="183"/>
      <c r="E18" s="184"/>
      <c r="F18" s="185"/>
      <c r="G18" s="186"/>
      <c r="H18" s="187" t="s">
        <v>31</v>
      </c>
      <c r="I18" s="188">
        <f t="shared" ref="I18:J18" si="13">SUM(I12:I17)</f>
        <v>0</v>
      </c>
      <c r="J18" s="188">
        <f t="shared" si="13"/>
        <v>0</v>
      </c>
      <c r="K18" s="6" t="str">
        <f t="shared" si="12"/>
        <v/>
      </c>
      <c r="L18" s="8"/>
      <c r="M18" s="101" t="s">
        <v>70</v>
      </c>
      <c r="N18" s="71"/>
      <c r="O18" s="71"/>
      <c r="P18" s="72"/>
      <c r="U18" s="9"/>
    </row>
    <row r="19">
      <c r="A19" s="21"/>
      <c r="B19" s="175">
        <f t="shared" si="7"/>
        <v>45601</v>
      </c>
      <c r="C19" s="27"/>
      <c r="D19" s="28"/>
      <c r="E19" s="27"/>
      <c r="F19" s="176" t="str">
        <f t="shared" ref="F19:F24" si="14">IFS(D19 &gt; 8, D19, D19 &lt; 1, D19, D19 &lt; 9, D19+12)</f>
        <v/>
      </c>
      <c r="G19" s="176" t="str">
        <f t="shared" ref="G19:G24" si="15">IFS(E19 &gt; 9, E19, E19 &lt; 1, E19, E19 &lt; 10, E19+12)</f>
        <v/>
      </c>
      <c r="H19" s="177" t="str">
        <f>IFERROR(__xludf.DUMMYFUNCTION("SPARKLINE({int(F19)-int($F$4),int(G19)-int(F19)},{""charttype"",""bar"";""color1"",""white"";""color2"",ifs(C19=$M$6,$R$6,C19=$M$7,$R$7,C19=$M$8,$R$8,C19=$M$9,$R$9,C19=$M$10,$R$10,C19=$M$11,$R$11, C19=$M$12,$R$12, C19=$M$13,$R$13, C19=$M$14,$R$14, C19="""&amp;""", ""white"");""max"",int($G$4)-int($F$4)})"),"")</f>
        <v/>
      </c>
      <c r="I19" s="178">
        <f t="shared" ref="I19:I24" si="16">(G19-F19)</f>
        <v>0</v>
      </c>
      <c r="J19" s="178" t="str">
        <f t="shared" ref="J19:J24" si="17">IF(I19 = 12, 1, AE83)</f>
        <v/>
      </c>
      <c r="K19" s="6"/>
      <c r="L19" s="146"/>
      <c r="M19" s="75" t="s">
        <v>45</v>
      </c>
      <c r="N19" s="76" t="s">
        <v>46</v>
      </c>
      <c r="O19" s="76" t="s">
        <v>47</v>
      </c>
      <c r="P19" s="163" t="s">
        <v>48</v>
      </c>
      <c r="U19" s="9"/>
    </row>
    <row r="20">
      <c r="A20" s="6"/>
      <c r="B20" s="175">
        <f t="shared" si="7"/>
        <v>45601</v>
      </c>
      <c r="C20" s="27"/>
      <c r="D20" s="27"/>
      <c r="E20" s="27"/>
      <c r="F20" s="176" t="str">
        <f t="shared" si="14"/>
        <v/>
      </c>
      <c r="G20" s="176" t="str">
        <f t="shared" si="15"/>
        <v/>
      </c>
      <c r="H20" s="177" t="str">
        <f>IFERROR(__xludf.DUMMYFUNCTION("SPARKLINE({int(F20)-int($F$4),int(G20)-int(F20)},{""charttype"",""bar"";""color1"",""white"";""color2"",ifs(C20=$M$6,$R$6,C20=$M$7,$R$7,C20=$M$8,$R$8,C20=$M$9,$R$9,C20=$M$10,$R$10,C20=$M$11,$R$11, C20=$M$12,$R$12, C20=$M$13,$R$13, C20=$M$14,$R$14, C20="""&amp;""", ""white"");""max"",int($G$4)-int($F$4)})"),"")</f>
        <v/>
      </c>
      <c r="I20" s="178">
        <f t="shared" si="16"/>
        <v>0</v>
      </c>
      <c r="J20" s="178" t="str">
        <f t="shared" si="17"/>
        <v/>
      </c>
      <c r="K20" s="6" t="str">
        <f t="shared" ref="K20:K25" si="18">IF(I20 = 8, 1, AE84)</f>
        <v/>
      </c>
      <c r="L20" s="146"/>
      <c r="M20" s="106" t="str">
        <f t="shared" ref="M20:M28" si="19">M6</f>
        <v>Employee 1</v>
      </c>
      <c r="N20" s="79">
        <f t="shared" ref="N20:N28" si="20">SUMIFS($I$5:$I$52,$C$5:$C$52,M20)</f>
        <v>0</v>
      </c>
      <c r="O20" s="79">
        <f t="shared" ref="O20:O28" si="21">SUMIFS($J$5:$J$53,$C$5:$C$53,M20)</f>
        <v>0</v>
      </c>
      <c r="P20" s="147">
        <f t="shared" ref="P20:P28" si="22">SUMIFS($K$5:$K$53,$C$5:$C$53,M20)</f>
        <v>0</v>
      </c>
      <c r="U20" s="9"/>
    </row>
    <row r="21">
      <c r="A21" s="6"/>
      <c r="B21" s="175">
        <f t="shared" si="7"/>
        <v>45601</v>
      </c>
      <c r="C21" s="27"/>
      <c r="D21" s="27"/>
      <c r="E21" s="27"/>
      <c r="F21" s="176" t="str">
        <f t="shared" si="14"/>
        <v/>
      </c>
      <c r="G21" s="176" t="str">
        <f t="shared" si="15"/>
        <v/>
      </c>
      <c r="H21" s="177" t="str">
        <f>IFERROR(__xludf.DUMMYFUNCTION("SPARKLINE({int(F21)-int($F$4),int(G21)-int(F21)},{""charttype"",""bar"";""color1"",""white"";""color2"",ifs(C21=$M$6,$R$6,C21=$M$7,$R$7,C21=$M$8,$R$8,C21=$M$9,$R$9,C21=$M$10,$R$10,C21=$M$11,$R$11, C21=$M$12,$R$12, C21=$M$13,$R$13, C21=$M$14,$R$14, C21="""&amp;""", ""white"");""max"",int($G$4)-int($F$4)})"),"")</f>
        <v/>
      </c>
      <c r="I21" s="178">
        <f t="shared" si="16"/>
        <v>0</v>
      </c>
      <c r="J21" s="178" t="str">
        <f t="shared" si="17"/>
        <v/>
      </c>
      <c r="K21" s="6" t="str">
        <f t="shared" si="18"/>
        <v/>
      </c>
      <c r="L21" s="146"/>
      <c r="M21" s="108" t="str">
        <f t="shared" si="19"/>
        <v>Employee 2</v>
      </c>
      <c r="N21" s="81">
        <f t="shared" si="20"/>
        <v>0</v>
      </c>
      <c r="O21" s="81">
        <f t="shared" si="21"/>
        <v>0</v>
      </c>
      <c r="P21" s="148">
        <f t="shared" si="22"/>
        <v>0</v>
      </c>
      <c r="U21" s="9"/>
    </row>
    <row r="22">
      <c r="A22" s="6"/>
      <c r="B22" s="175">
        <f t="shared" si="7"/>
        <v>45601</v>
      </c>
      <c r="C22" s="27"/>
      <c r="D22" s="27"/>
      <c r="E22" s="27"/>
      <c r="F22" s="176" t="str">
        <f t="shared" si="14"/>
        <v/>
      </c>
      <c r="G22" s="176" t="str">
        <f t="shared" si="15"/>
        <v/>
      </c>
      <c r="H22" s="177" t="str">
        <f>IFERROR(__xludf.DUMMYFUNCTION("SPARKLINE({int(F22)-int($F$4),int(G22)-int(F22)},{""charttype"",""bar"";""color1"",""white"";""color2"",ifs(C22=$M$6,$R$6,C22=$M$7,$R$7,C22=$M$8,$R$8,C22=$M$9,$R$9,C22=$M$10,$R$10,C22=$M$11,$R$11, C22=$M$12,$R$12, C22=$M$13,$R$13, C22=$M$14,$R$14, C22="""&amp;""", ""white"");""max"",int($G$4)-int($F$4)})"),"")</f>
        <v/>
      </c>
      <c r="I22" s="178">
        <f t="shared" si="16"/>
        <v>0</v>
      </c>
      <c r="J22" s="178" t="str">
        <f t="shared" si="17"/>
        <v/>
      </c>
      <c r="K22" s="6" t="str">
        <f t="shared" si="18"/>
        <v/>
      </c>
      <c r="L22" s="146"/>
      <c r="M22" s="110" t="str">
        <f t="shared" si="19"/>
        <v>Employee 3</v>
      </c>
      <c r="N22" s="83">
        <f t="shared" si="20"/>
        <v>0</v>
      </c>
      <c r="O22" s="83">
        <f t="shared" si="21"/>
        <v>0</v>
      </c>
      <c r="P22" s="149">
        <f t="shared" si="22"/>
        <v>0</v>
      </c>
      <c r="U22" s="9"/>
    </row>
    <row r="23">
      <c r="A23" s="6"/>
      <c r="B23" s="175">
        <f t="shared" si="7"/>
        <v>45601</v>
      </c>
      <c r="C23" s="189"/>
      <c r="D23" s="189"/>
      <c r="E23" s="189"/>
      <c r="F23" s="176" t="str">
        <f t="shared" si="14"/>
        <v/>
      </c>
      <c r="G23" s="176" t="str">
        <f t="shared" si="15"/>
        <v/>
      </c>
      <c r="H23" s="177" t="str">
        <f>IFERROR(__xludf.DUMMYFUNCTION("SPARKLINE({int(F23)-int($F$4),int(G23)-int(F23)},{""charttype"",""bar"";""color1"",""white"";""color2"",ifs(C23=$M$6,$R$6,C23=$M$7,$R$7,C23=$M$8,$R$8,C23=$M$9,$R$9,C23=$M$10,$R$10,C23=$M$11,$R$11, C23=$M$12,$R$12, C23=$M$13,$R$13, C23=$M$14,$R$14, C23="""&amp;""", ""white"");""max"",int($G$4)-int($F$4)})"),"")</f>
        <v/>
      </c>
      <c r="I23" s="178">
        <f t="shared" si="16"/>
        <v>0</v>
      </c>
      <c r="J23" s="178" t="str">
        <f t="shared" si="17"/>
        <v/>
      </c>
      <c r="K23" s="6" t="str">
        <f t="shared" si="18"/>
        <v/>
      </c>
      <c r="L23" s="146"/>
      <c r="M23" s="112" t="str">
        <f t="shared" si="19"/>
        <v>Employee 4</v>
      </c>
      <c r="N23" s="85">
        <f t="shared" si="20"/>
        <v>0</v>
      </c>
      <c r="O23" s="85">
        <f t="shared" si="21"/>
        <v>0</v>
      </c>
      <c r="P23" s="150">
        <f t="shared" si="22"/>
        <v>0</v>
      </c>
      <c r="U23" s="9"/>
    </row>
    <row r="24">
      <c r="A24" s="6"/>
      <c r="B24" s="181">
        <f t="shared" si="7"/>
        <v>45601</v>
      </c>
      <c r="C24" s="182"/>
      <c r="D24" s="182"/>
      <c r="E24" s="182"/>
      <c r="F24" s="176" t="str">
        <f t="shared" si="14"/>
        <v/>
      </c>
      <c r="G24" s="176" t="str">
        <f t="shared" si="15"/>
        <v/>
      </c>
      <c r="H24" s="177" t="str">
        <f>IFERROR(__xludf.DUMMYFUNCTION("SPARKLINE({int(F24)-int($F$4),int(G24)-int(F24)},{""charttype"",""bar"";""color1"",""white"";""color2"",ifs(C24=$M$6,$R$6,C24=$M$7,$R$7,C24=$M$8,$R$8,C24=$M$9,$R$9,C24=$M$10,$R$10,C24=$M$11,$R$11, C24=$M$12,$R$12, C24=$M$13,$R$13, C24=$M$14,$R$14, C24="""&amp;""", ""white"");""max"",int($G$4)-int($F$4)})"),"")</f>
        <v/>
      </c>
      <c r="I24" s="178">
        <f t="shared" si="16"/>
        <v>0</v>
      </c>
      <c r="J24" s="178" t="str">
        <f t="shared" si="17"/>
        <v/>
      </c>
      <c r="K24" s="6" t="str">
        <f t="shared" si="18"/>
        <v/>
      </c>
      <c r="L24" s="146"/>
      <c r="M24" s="114" t="str">
        <f t="shared" si="19"/>
        <v>Employee 5</v>
      </c>
      <c r="N24" s="87">
        <f t="shared" si="20"/>
        <v>0</v>
      </c>
      <c r="O24" s="87">
        <f t="shared" si="21"/>
        <v>0</v>
      </c>
      <c r="P24" s="151">
        <f t="shared" si="22"/>
        <v>0</v>
      </c>
      <c r="U24" s="9"/>
    </row>
    <row r="25">
      <c r="A25" s="6"/>
      <c r="B25" s="168">
        <f t="shared" si="7"/>
        <v>45602</v>
      </c>
      <c r="C25" s="183"/>
      <c r="D25" s="183"/>
      <c r="E25" s="184"/>
      <c r="F25" s="185"/>
      <c r="G25" s="186"/>
      <c r="H25" s="187" t="s">
        <v>31</v>
      </c>
      <c r="I25" s="188">
        <f t="shared" ref="I25:J25" si="23">SUM(I19:I24)</f>
        <v>0</v>
      </c>
      <c r="J25" s="188">
        <f t="shared" si="23"/>
        <v>0</v>
      </c>
      <c r="K25" s="6" t="str">
        <f t="shared" si="18"/>
        <v/>
      </c>
      <c r="L25" s="146"/>
      <c r="M25" s="116" t="str">
        <f t="shared" si="19"/>
        <v>Employee 6</v>
      </c>
      <c r="N25" s="89">
        <f t="shared" si="20"/>
        <v>0</v>
      </c>
      <c r="O25" s="89">
        <f t="shared" si="21"/>
        <v>0</v>
      </c>
      <c r="P25" s="152">
        <f t="shared" si="22"/>
        <v>0</v>
      </c>
      <c r="U25" s="9"/>
    </row>
    <row r="26">
      <c r="A26" s="21"/>
      <c r="B26" s="175">
        <f t="shared" si="7"/>
        <v>45602</v>
      </c>
      <c r="C26" s="189"/>
      <c r="D26" s="189"/>
      <c r="E26" s="189"/>
      <c r="F26" s="176" t="str">
        <f t="shared" ref="F26:F31" si="24">IFS(D26 &gt; 8, D26, D26 &lt; 1, D26, D26 &lt; 9, D26+12)</f>
        <v/>
      </c>
      <c r="G26" s="176" t="str">
        <f t="shared" ref="G26:G31" si="25">IFS(E26 &gt; 9, E26, E26 &lt; 1, E26, E26 &lt; 10, E26+12)</f>
        <v/>
      </c>
      <c r="H26" s="177" t="str">
        <f>IFERROR(__xludf.DUMMYFUNCTION("SPARKLINE({int(F26)-int($F$4),int(G26)-int(F26)},{""charttype"",""bar"";""color1"",""white"";""color2"",ifs(C26=$M$6,$R$6,C26=$M$7,$R$7,C26=$M$8,$R$8,C26=$M$9,$R$9,C26=$M$10,$R$10,C26=$M$11,$R$11, C26=$M$12,$R$12, C26=$M$13,$R$13, C26=$M$14,$R$14, C26="""&amp;""", ""white"");""max"",int($G$4)-int($F$4)})"),"")</f>
        <v/>
      </c>
      <c r="I26" s="178">
        <f t="shared" ref="I26:I31" si="26">(G26-F26)</f>
        <v>0</v>
      </c>
      <c r="J26" s="178" t="str">
        <f t="shared" ref="J26:J31" si="27">IF(I26 = 12, 1, AE89)</f>
        <v/>
      </c>
      <c r="K26" s="6"/>
      <c r="L26" s="146"/>
      <c r="M26" s="118" t="str">
        <f t="shared" si="19"/>
        <v>Employee 7</v>
      </c>
      <c r="N26" s="91">
        <f t="shared" si="20"/>
        <v>0</v>
      </c>
      <c r="O26" s="91">
        <f t="shared" si="21"/>
        <v>0</v>
      </c>
      <c r="P26" s="153">
        <f t="shared" si="22"/>
        <v>0</v>
      </c>
      <c r="U26" s="9"/>
    </row>
    <row r="27">
      <c r="A27" s="6"/>
      <c r="B27" s="175">
        <f t="shared" si="7"/>
        <v>45602</v>
      </c>
      <c r="C27" s="189"/>
      <c r="D27" s="189"/>
      <c r="E27" s="189"/>
      <c r="F27" s="176" t="str">
        <f t="shared" si="24"/>
        <v/>
      </c>
      <c r="G27" s="176" t="str">
        <f t="shared" si="25"/>
        <v/>
      </c>
      <c r="H27" s="177" t="str">
        <f>IFERROR(__xludf.DUMMYFUNCTION("SPARKLINE({int(F27)-int($F$4),int(G27)-int(F27)},{""charttype"",""bar"";""color1"",""white"";""color2"",ifs(C27=$M$6,$R$6,C27=$M$7,$R$7,C27=$M$8,$R$8,C27=$M$9,$R$9,C27=$M$10,$R$10,C27=$M$11,$R$11, C27=$M$12,$R$12, C27=$M$13,$R$13, C27=$M$14,$R$14, C27="""&amp;""", ""white"");""max"",int($G$4)-int($F$4)})"),"")</f>
        <v/>
      </c>
      <c r="I27" s="178">
        <f t="shared" si="26"/>
        <v>0</v>
      </c>
      <c r="J27" s="178" t="str">
        <f t="shared" si="27"/>
        <v/>
      </c>
      <c r="K27" s="6" t="str">
        <f t="shared" ref="K27:K32" si="28">IF(I27 = 8, 1, AE90)</f>
        <v/>
      </c>
      <c r="L27" s="146"/>
      <c r="M27" s="120" t="str">
        <f t="shared" si="19"/>
        <v>Employee 8</v>
      </c>
      <c r="N27" s="93">
        <f t="shared" si="20"/>
        <v>0</v>
      </c>
      <c r="O27" s="93">
        <f t="shared" si="21"/>
        <v>0</v>
      </c>
      <c r="P27" s="154">
        <f t="shared" si="22"/>
        <v>0</v>
      </c>
      <c r="U27" s="9"/>
    </row>
    <row r="28">
      <c r="A28" s="6"/>
      <c r="B28" s="175">
        <f t="shared" si="7"/>
        <v>45602</v>
      </c>
      <c r="C28" s="189"/>
      <c r="D28" s="189"/>
      <c r="E28" s="189"/>
      <c r="F28" s="176" t="str">
        <f t="shared" si="24"/>
        <v/>
      </c>
      <c r="G28" s="176" t="str">
        <f t="shared" si="25"/>
        <v/>
      </c>
      <c r="H28" s="177" t="str">
        <f>IFERROR(__xludf.DUMMYFUNCTION("SPARKLINE({int(F28)-int($F$4),int(G28)-int(F28)},{""charttype"",""bar"";""color1"",""white"";""color2"",ifs(C28=$M$6,$R$6,C28=$M$7,$R$7,C28=$M$8,$R$8,C28=$M$9,$R$9,C28=$M$10,$R$10,C28=$M$11,$R$11, C28=$M$12,$R$12, C28=$M$13,$R$13, C28=$M$14,$R$14, C28="""&amp;""", ""white"");""max"",int($G$4)-int($F$4)})"),"")</f>
        <v/>
      </c>
      <c r="I28" s="178">
        <f t="shared" si="26"/>
        <v>0</v>
      </c>
      <c r="J28" s="178" t="str">
        <f t="shared" si="27"/>
        <v/>
      </c>
      <c r="K28" s="6" t="str">
        <f t="shared" si="28"/>
        <v/>
      </c>
      <c r="L28" s="8"/>
      <c r="M28" s="122" t="str">
        <f t="shared" si="19"/>
        <v>Employee 9</v>
      </c>
      <c r="N28" s="96">
        <f t="shared" si="20"/>
        <v>0</v>
      </c>
      <c r="O28" s="96">
        <f t="shared" si="21"/>
        <v>0</v>
      </c>
      <c r="P28" s="155">
        <f t="shared" si="22"/>
        <v>0</v>
      </c>
      <c r="U28" s="9"/>
    </row>
    <row r="29">
      <c r="A29" s="6"/>
      <c r="B29" s="175">
        <f t="shared" si="7"/>
        <v>45602</v>
      </c>
      <c r="C29" s="189"/>
      <c r="D29" s="189"/>
      <c r="E29" s="189"/>
      <c r="F29" s="176" t="str">
        <f t="shared" si="24"/>
        <v/>
      </c>
      <c r="G29" s="176" t="str">
        <f t="shared" si="25"/>
        <v/>
      </c>
      <c r="H29" s="177" t="str">
        <f>IFERROR(__xludf.DUMMYFUNCTION("SPARKLINE({int(F29)-int($F$4),int(G29)-int(F29)},{""charttype"",""bar"";""color1"",""white"";""color2"",ifs(C29=$M$6,$R$6,C29=$M$7,$R$7,C29=$M$8,$R$8,C29=$M$9,$R$9,C29=$M$10,$R$10,C29=$M$11,$R$11, C29=$M$12,$R$12, C29=$M$13,$R$13, C29=$M$14,$R$14, C29="""&amp;""", ""white"");""max"",int($G$4)-int($F$4)})"),"")</f>
        <v/>
      </c>
      <c r="I29" s="178">
        <f t="shared" si="26"/>
        <v>0</v>
      </c>
      <c r="J29" s="178" t="str">
        <f t="shared" si="27"/>
        <v/>
      </c>
      <c r="K29" s="6" t="str">
        <f t="shared" si="28"/>
        <v/>
      </c>
      <c r="L29" s="8"/>
      <c r="M29" s="98" t="s">
        <v>49</v>
      </c>
      <c r="N29" s="99">
        <f>SUM(N20:N28)</f>
        <v>0</v>
      </c>
      <c r="O29" s="99">
        <f>(SUM(O20:O28))</f>
        <v>0</v>
      </c>
      <c r="P29" s="100">
        <f>sum(P20:P28)</f>
        <v>0</v>
      </c>
      <c r="U29" s="9"/>
    </row>
    <row r="30">
      <c r="A30" s="6"/>
      <c r="B30" s="175">
        <f t="shared" si="7"/>
        <v>45602</v>
      </c>
      <c r="C30" s="189"/>
      <c r="D30" s="189"/>
      <c r="E30" s="189"/>
      <c r="F30" s="176" t="str">
        <f t="shared" si="24"/>
        <v/>
      </c>
      <c r="G30" s="176" t="str">
        <f t="shared" si="25"/>
        <v/>
      </c>
      <c r="H30" s="177" t="str">
        <f>IFERROR(__xludf.DUMMYFUNCTION("SPARKLINE({int(F30)-int($F$4),int(G30)-int(F30)},{""charttype"",""bar"";""color1"",""white"";""color2"",ifs(C30=$M$6,$R$6,C30=$M$7,$R$7,C30=$M$8,$R$8,C30=$M$9,$R$9,C30=$M$10,$R$10,C30=$M$11,$R$11, C30=$M$12,$R$12, C30=$M$13,$R$13, C30=$M$14,$R$14, C30="""&amp;""", ""white"");""max"",int($G$4)-int($F$4)})"),"")</f>
        <v/>
      </c>
      <c r="I30" s="178">
        <f t="shared" si="26"/>
        <v>0</v>
      </c>
      <c r="J30" s="178" t="str">
        <f t="shared" si="27"/>
        <v/>
      </c>
      <c r="K30" s="6" t="str">
        <f t="shared" si="28"/>
        <v/>
      </c>
      <c r="L30" s="8"/>
      <c r="M30" s="69"/>
      <c r="N30" s="8"/>
      <c r="O30" s="8"/>
      <c r="P30" s="8"/>
      <c r="U30" s="9"/>
    </row>
    <row r="31">
      <c r="A31" s="6"/>
      <c r="B31" s="181">
        <f t="shared" si="7"/>
        <v>45602</v>
      </c>
      <c r="C31" s="190"/>
      <c r="D31" s="190"/>
      <c r="E31" s="190"/>
      <c r="F31" s="176" t="str">
        <f t="shared" si="24"/>
        <v/>
      </c>
      <c r="G31" s="176" t="str">
        <f t="shared" si="25"/>
        <v/>
      </c>
      <c r="H31" s="177" t="str">
        <f>IFERROR(__xludf.DUMMYFUNCTION("SPARKLINE({int(F31)-int($F$4),int(G31)-int(F31)},{""charttype"",""bar"";""color1"",""white"";""color2"",ifs(C31=$M$6,$R$6,C31=$M$7,$R$7,C31=$M$8,$R$8,C31=$M$9,$R$9,C31=$M$10,$R$10,C31=$M$11,$R$11, C31=$M$12,$R$12, C31=$M$13,$R$13, C31=$M$14,$R$14, C31="""&amp;""", ""white"");""max"",int($G$4)-int($F$4)})"),"")</f>
        <v/>
      </c>
      <c r="I31" s="178">
        <f t="shared" si="26"/>
        <v>0</v>
      </c>
      <c r="J31" s="178" t="str">
        <f t="shared" si="27"/>
        <v/>
      </c>
      <c r="K31" s="6" t="str">
        <f t="shared" si="28"/>
        <v/>
      </c>
      <c r="L31" s="8"/>
      <c r="M31" s="8"/>
      <c r="N31" s="8"/>
      <c r="O31" s="8"/>
      <c r="P31" s="8"/>
      <c r="U31" s="9"/>
    </row>
    <row r="32">
      <c r="A32" s="6"/>
      <c r="B32" s="168">
        <f t="shared" si="7"/>
        <v>45603</v>
      </c>
      <c r="C32" s="183"/>
      <c r="D32" s="183"/>
      <c r="E32" s="184"/>
      <c r="F32" s="185"/>
      <c r="G32" s="186"/>
      <c r="H32" s="187" t="s">
        <v>31</v>
      </c>
      <c r="I32" s="188">
        <f t="shared" ref="I32:J32" si="29">SUM(I26:I31)</f>
        <v>0</v>
      </c>
      <c r="J32" s="188">
        <f t="shared" si="29"/>
        <v>0</v>
      </c>
      <c r="K32" s="6" t="str">
        <f t="shared" si="28"/>
        <v/>
      </c>
      <c r="L32" s="8"/>
      <c r="M32" s="8"/>
      <c r="N32" s="8"/>
      <c r="O32" s="8"/>
      <c r="P32" s="8"/>
      <c r="U32" s="9"/>
    </row>
    <row r="33">
      <c r="A33" s="21"/>
      <c r="B33" s="175">
        <f t="shared" si="7"/>
        <v>45603</v>
      </c>
      <c r="C33" s="189"/>
      <c r="D33" s="189"/>
      <c r="E33" s="189"/>
      <c r="F33" s="176" t="str">
        <f t="shared" ref="F33:F38" si="30">IFS(D33 &gt; 8, D33, D33 &lt; 1, D33, D33 &lt; 9, D33+12)</f>
        <v/>
      </c>
      <c r="G33" s="176" t="str">
        <f t="shared" ref="G33:G38" si="31">IFS(E33 &gt; 9, E33, E33 &lt; 1, E33, E33 &lt; 10, E33+12)</f>
        <v/>
      </c>
      <c r="H33" s="177" t="str">
        <f>IFERROR(__xludf.DUMMYFUNCTION("SPARKLINE({int(F33)-int($F$4),int(G33)-int(F33)},{""charttype"",""bar"";""color1"",""white"";""color2"",ifs(C33=$M$6,$R$6,C33=$M$7,$R$7,C33=$M$8,$R$8,C33=$M$9,$R$9,C33=$M$10,$R$10,C33=$M$11,$R$11, C33=$M$12,$R$12, C33=$M$13,$R$13, C33=$M$14,$R$14, C33="""&amp;""", ""white"");""max"",int($G$4)-int($F$4)})"),"")</f>
        <v/>
      </c>
      <c r="I33" s="178">
        <f t="shared" ref="I33:I38" si="32">(G33-F33)</f>
        <v>0</v>
      </c>
      <c r="J33" s="178" t="str">
        <f t="shared" ref="J33:J38" si="33">IF(I33 = 12, 1, AE95)</f>
        <v/>
      </c>
      <c r="K33" s="6"/>
      <c r="L33" s="8"/>
      <c r="M33" s="101" t="s">
        <v>50</v>
      </c>
      <c r="N33" s="71"/>
      <c r="O33" s="71"/>
      <c r="P33" s="71"/>
      <c r="Q33" s="72"/>
      <c r="U33" s="9"/>
    </row>
    <row r="34">
      <c r="A34" s="6"/>
      <c r="B34" s="175">
        <f t="shared" si="7"/>
        <v>45603</v>
      </c>
      <c r="C34" s="189"/>
      <c r="D34" s="189"/>
      <c r="E34" s="189"/>
      <c r="F34" s="176" t="str">
        <f t="shared" si="30"/>
        <v/>
      </c>
      <c r="G34" s="176" t="str">
        <f t="shared" si="31"/>
        <v/>
      </c>
      <c r="H34" s="177" t="str">
        <f>IFERROR(__xludf.DUMMYFUNCTION("SPARKLINE({int(F34)-int($F$4),int(G34)-int(F34)},{""charttype"",""bar"";""color1"",""white"";""color2"",ifs(C34=$M$6,$R$6,C34=$M$7,$R$7,C34=$M$8,$R$8,C34=$M$9,$R$9,C34=$M$10,$R$10,C34=$M$11,$R$11, C34=$M$12,$R$12, C34=$M$13,$R$13, C34=$M$14,$R$14, C34="""&amp;""", ""white"");""max"",int($G$4)-int($F$4)})"),"")</f>
        <v/>
      </c>
      <c r="I34" s="178">
        <f t="shared" si="32"/>
        <v>0</v>
      </c>
      <c r="J34" s="178" t="str">
        <f t="shared" si="33"/>
        <v/>
      </c>
      <c r="K34" s="6"/>
      <c r="L34" s="146"/>
      <c r="M34" s="102" t="s">
        <v>45</v>
      </c>
      <c r="N34" s="103" t="s">
        <v>46</v>
      </c>
      <c r="O34" s="103" t="s">
        <v>47</v>
      </c>
      <c r="P34" s="104" t="s">
        <v>48</v>
      </c>
      <c r="Q34" s="105" t="s">
        <v>51</v>
      </c>
      <c r="U34" s="9"/>
    </row>
    <row r="35">
      <c r="A35" s="6"/>
      <c r="B35" s="175">
        <f t="shared" si="7"/>
        <v>45603</v>
      </c>
      <c r="C35" s="189"/>
      <c r="D35" s="189"/>
      <c r="E35" s="189"/>
      <c r="F35" s="176" t="str">
        <f t="shared" si="30"/>
        <v/>
      </c>
      <c r="G35" s="176" t="str">
        <f t="shared" si="31"/>
        <v/>
      </c>
      <c r="H35" s="177" t="str">
        <f>IFERROR(__xludf.DUMMYFUNCTION("SPARKLINE({int(F35)-int($F$4),int(G35)-int(F35)},{""charttype"",""bar"";""color1"",""white"";""color2"",ifs(C35=$M$6,$R$6,C35=$M$7,$R$7,C35=$M$8,$R$8,C35=$M$9,$R$9,C35=$M$10,$R$10,C35=$M$11,$R$11, C35=$M$12,$R$12, C35=$M$13,$R$13, C35=$M$14,$R$14, C35="""&amp;""", ""white"");""max"",int($G$4)-int($F$4)})"),"")</f>
        <v/>
      </c>
      <c r="I35" s="178">
        <f t="shared" si="32"/>
        <v>0</v>
      </c>
      <c r="J35" s="178" t="str">
        <f t="shared" si="33"/>
        <v/>
      </c>
      <c r="K35" s="6"/>
      <c r="L35" s="146"/>
      <c r="M35" s="106" t="str">
        <f t="shared" ref="M35:M43" si="34">M6</f>
        <v>Employee 1</v>
      </c>
      <c r="N35" s="79">
        <f>week1!N20+week2!N20+week3!N20+week4!N20+week5!N20+week6!N20</f>
        <v>0</v>
      </c>
      <c r="O35" s="79">
        <f>week1!O20+week2!O20+week3!O20+week4!O20+week5!O20+week6!O20</f>
        <v>0</v>
      </c>
      <c r="P35" s="79">
        <f>week1!P20+week2!P20+week3!P20+week4!P20+week5!P20+week6!P20</f>
        <v>0</v>
      </c>
      <c r="Q35" s="107">
        <f t="shared" ref="Q35:Q44" si="35">N35+O35+(0.5*P35)</f>
        <v>0</v>
      </c>
      <c r="U35" s="9"/>
    </row>
    <row r="36">
      <c r="A36" s="6"/>
      <c r="B36" s="175">
        <f t="shared" si="7"/>
        <v>45603</v>
      </c>
      <c r="C36" s="189"/>
      <c r="D36" s="189"/>
      <c r="E36" s="189"/>
      <c r="F36" s="176" t="str">
        <f t="shared" si="30"/>
        <v/>
      </c>
      <c r="G36" s="176" t="str">
        <f t="shared" si="31"/>
        <v/>
      </c>
      <c r="H36" s="177" t="str">
        <f>IFERROR(__xludf.DUMMYFUNCTION("SPARKLINE({int(F36)-int($F$4),int(G36)-int(F36)},{""charttype"",""bar"";""color1"",""white"";""color2"",ifs(C36=$M$6,$R$6,C36=$M$7,$R$7,C36=$M$8,$R$8,C36=$M$9,$R$9,C36=$M$10,$R$10,C36=$M$11,$R$11, C36=$M$12,$R$12, C36=$M$13,$R$13, C36=$M$14,$R$14, C36="""&amp;""", ""white"");""max"",int($G$4)-int($F$4)})"),"")</f>
        <v/>
      </c>
      <c r="I36" s="178">
        <f t="shared" si="32"/>
        <v>0</v>
      </c>
      <c r="J36" s="178" t="str">
        <f t="shared" si="33"/>
        <v/>
      </c>
      <c r="K36" s="6"/>
      <c r="L36" s="146"/>
      <c r="M36" s="108" t="str">
        <f t="shared" si="34"/>
        <v>Employee 2</v>
      </c>
      <c r="N36" s="81">
        <f>week1!N21+week2!N21+week3!N21+week4!N21+week5!N21+week6!N21</f>
        <v>0</v>
      </c>
      <c r="O36" s="81">
        <f>week1!O21+week2!O21+week3!O21+week4!O21+week5!O21+week6!O21</f>
        <v>0</v>
      </c>
      <c r="P36" s="81">
        <f>week1!P21+week2!P21+week3!P21+week4!P21+week5!P21+week6!P21</f>
        <v>0</v>
      </c>
      <c r="Q36" s="109">
        <f t="shared" si="35"/>
        <v>0</v>
      </c>
      <c r="U36" s="9"/>
    </row>
    <row r="37">
      <c r="A37" s="6"/>
      <c r="B37" s="175">
        <f t="shared" si="7"/>
        <v>45603</v>
      </c>
      <c r="C37" s="189"/>
      <c r="D37" s="189"/>
      <c r="E37" s="189"/>
      <c r="F37" s="176" t="str">
        <f t="shared" si="30"/>
        <v/>
      </c>
      <c r="G37" s="176" t="str">
        <f t="shared" si="31"/>
        <v/>
      </c>
      <c r="H37" s="177" t="str">
        <f>IFERROR(__xludf.DUMMYFUNCTION("SPARKLINE({int(F37)-int($F$4),int(G37)-int(F37)},{""charttype"",""bar"";""color1"",""white"";""color2"",ifs(C37=$M$6,$R$6,C37=$M$7,$R$7,C37=$M$8,$R$8,C37=$M$9,$R$9,C37=$M$10,$R$10,C37=$M$11,$R$11, C37=$M$12,$R$12, C37=$M$13,$R$13, C37=$M$14,$R$14, C37="""&amp;""", ""white"");""max"",int($G$4)-int($F$4)})"),"")</f>
        <v/>
      </c>
      <c r="I37" s="178">
        <f t="shared" si="32"/>
        <v>0</v>
      </c>
      <c r="J37" s="178" t="str">
        <f t="shared" si="33"/>
        <v/>
      </c>
      <c r="K37" s="6"/>
      <c r="L37" s="146"/>
      <c r="M37" s="110" t="str">
        <f t="shared" si="34"/>
        <v>Employee 3</v>
      </c>
      <c r="N37" s="83">
        <f>week1!N22+week2!N22+week3!N22+week4!N22+week5!N22+week6!N22</f>
        <v>0</v>
      </c>
      <c r="O37" s="83">
        <f>week1!O22+week2!O22+week3!O22+week4!O22+week5!O22+week6!O22</f>
        <v>0</v>
      </c>
      <c r="P37" s="83">
        <f>week1!P22+week2!P22+week3!P22+week4!P22+week5!P22+week6!P22</f>
        <v>0</v>
      </c>
      <c r="Q37" s="111">
        <f t="shared" si="35"/>
        <v>0</v>
      </c>
      <c r="U37" s="9"/>
    </row>
    <row r="38">
      <c r="A38" s="6"/>
      <c r="B38" s="181">
        <f t="shared" si="7"/>
        <v>45603</v>
      </c>
      <c r="C38" s="190"/>
      <c r="D38" s="190"/>
      <c r="E38" s="190"/>
      <c r="F38" s="176" t="str">
        <f t="shared" si="30"/>
        <v/>
      </c>
      <c r="G38" s="176" t="str">
        <f t="shared" si="31"/>
        <v/>
      </c>
      <c r="H38" s="177" t="str">
        <f>IFERROR(__xludf.DUMMYFUNCTION("SPARKLINE({int(F38)-int($F$4),int(G38)-int(F38)},{""charttype"",""bar"";""color1"",""white"";""color2"",ifs(C38=$M$6,$R$6,C38=$M$7,$R$7,C38=$M$8,$R$8,C38=$M$9,$R$9,C38=$M$10,$R$10,C38=$M$11,$R$11, C38=$M$12,$R$12, C38=$M$13,$R$13, C38=$M$14,$R$14, C38="""&amp;""", ""white"");""max"",int($G$4)-int($F$4)})"),"")</f>
        <v/>
      </c>
      <c r="I38" s="178">
        <f t="shared" si="32"/>
        <v>0</v>
      </c>
      <c r="J38" s="178" t="str">
        <f t="shared" si="33"/>
        <v/>
      </c>
      <c r="K38" s="6"/>
      <c r="L38" s="146"/>
      <c r="M38" s="112" t="str">
        <f t="shared" si="34"/>
        <v>Employee 4</v>
      </c>
      <c r="N38" s="85">
        <f>week1!N23+week2!N23+week3!N23+week4!N23+week5!N23+week6!N23</f>
        <v>0</v>
      </c>
      <c r="O38" s="85">
        <f>week1!O23+week2!O23+week3!O23+week4!O23+week5!O23+week6!O23</f>
        <v>0</v>
      </c>
      <c r="P38" s="85">
        <f>week1!P23+week2!P23+week3!P23+week4!P23+week5!P23+week6!P23</f>
        <v>0</v>
      </c>
      <c r="Q38" s="113">
        <f t="shared" si="35"/>
        <v>0</v>
      </c>
      <c r="U38" s="9"/>
    </row>
    <row r="39">
      <c r="A39" s="6"/>
      <c r="B39" s="168">
        <f t="shared" si="7"/>
        <v>45604</v>
      </c>
      <c r="C39" s="183"/>
      <c r="D39" s="183"/>
      <c r="E39" s="184"/>
      <c r="F39" s="185"/>
      <c r="G39" s="186"/>
      <c r="H39" s="187" t="s">
        <v>31</v>
      </c>
      <c r="I39" s="188">
        <f t="shared" ref="I39:J39" si="36">SUM(I33:I38)</f>
        <v>0</v>
      </c>
      <c r="J39" s="188">
        <f t="shared" si="36"/>
        <v>0</v>
      </c>
      <c r="K39" s="6"/>
      <c r="L39" s="146"/>
      <c r="M39" s="114" t="str">
        <f t="shared" si="34"/>
        <v>Employee 5</v>
      </c>
      <c r="N39" s="87">
        <f>week1!N24+week2!N24+week3!N24+week4!N24+week5!N24+week6!N24</f>
        <v>0</v>
      </c>
      <c r="O39" s="87">
        <f>week1!O24+week2!O24+week3!O24+week4!O24+week5!O24+week6!O24</f>
        <v>0</v>
      </c>
      <c r="P39" s="87">
        <f>week1!P24+week2!P24+week3!P24+week4!P24+week5!P24+week6!P24</f>
        <v>0</v>
      </c>
      <c r="Q39" s="115">
        <f t="shared" si="35"/>
        <v>0</v>
      </c>
      <c r="U39" s="9"/>
    </row>
    <row r="40">
      <c r="A40" s="21"/>
      <c r="B40" s="175">
        <f t="shared" si="7"/>
        <v>45604</v>
      </c>
      <c r="C40" s="189"/>
      <c r="D40" s="189"/>
      <c r="E40" s="189"/>
      <c r="F40" s="176" t="str">
        <f t="shared" ref="F40:F43" si="37">IFS(D40 &gt; 8, D40, D40 &lt; 1, D40, D40 &lt; 9, D40+12)</f>
        <v/>
      </c>
      <c r="G40" s="176" t="str">
        <f t="shared" ref="G40:G45" si="38">IFS(E40 &gt; 9, E40, E40 &lt; 1, E40, E40 &lt; 10, E40+12)</f>
        <v/>
      </c>
      <c r="H40" s="177" t="str">
        <f>IFERROR(__xludf.DUMMYFUNCTION("SPARKLINE({int(F40)-int($F$4),int(G40)-int(F40)},{""charttype"",""bar"";""color1"",""white"";""color2"",ifs(C40=$M$6,$R$6,C40=$M$7,$R$7,C40=$M$8,$R$8,C40=$M$9,$R$9,C40=$M$10,$R$10,C40=$M$11,$R$11, C40=$M$12,$R$12, C40=$M$13,$R$13, C40=$M$14,$R$14, C40="""&amp;""", ""white"");""max"",int($G$4)-int($F$4)})"),"")</f>
        <v/>
      </c>
      <c r="I40" s="178">
        <f t="shared" ref="I40:I45" si="39">(G40-F40)</f>
        <v>0</v>
      </c>
      <c r="J40" s="178" t="str">
        <f t="shared" ref="J40:J45" si="40">IF(I40 = 12, 1, AE101)</f>
        <v/>
      </c>
      <c r="K40" s="6"/>
      <c r="L40" s="146"/>
      <c r="M40" s="116" t="str">
        <f t="shared" si="34"/>
        <v>Employee 6</v>
      </c>
      <c r="N40" s="89">
        <f>week1!N25+week2!N25+week3!N25+week4!N25+week5!N25+week6!N25</f>
        <v>0</v>
      </c>
      <c r="O40" s="89">
        <f>week1!O25+week2!O25+week3!O25+week4!O25+week5!O25+week6!O25</f>
        <v>0</v>
      </c>
      <c r="P40" s="89">
        <f>week1!P25+week2!P25+week3!P25+week4!P25+week5!P25+week6!P25</f>
        <v>0</v>
      </c>
      <c r="Q40" s="117">
        <f t="shared" si="35"/>
        <v>0</v>
      </c>
      <c r="U40" s="9"/>
    </row>
    <row r="41">
      <c r="A41" s="6"/>
      <c r="B41" s="175">
        <f t="shared" si="7"/>
        <v>45604</v>
      </c>
      <c r="C41" s="189"/>
      <c r="D41" s="189"/>
      <c r="E41" s="189"/>
      <c r="F41" s="176" t="str">
        <f t="shared" si="37"/>
        <v/>
      </c>
      <c r="G41" s="176" t="str">
        <f t="shared" si="38"/>
        <v/>
      </c>
      <c r="H41" s="177" t="str">
        <f>IFERROR(__xludf.DUMMYFUNCTION("SPARKLINE({int(F41)-int($F$4),int(G41)-int(F41)},{""charttype"",""bar"";""color1"",""white"";""color2"",ifs(C41=$M$6,$R$6,C41=$M$7,$R$7,C41=$M$8,$R$8,C41=$M$9,$R$9,C41=$M$10,$R$10,C41=$M$11,$R$11, C41=$M$12,$R$12, C41=$M$13,$R$13, C41=$M$14,$R$14, C41="""&amp;""", ""white"");""max"",int($G$4)-int($F$4)})"),"")</f>
        <v/>
      </c>
      <c r="I41" s="178">
        <f t="shared" si="39"/>
        <v>0</v>
      </c>
      <c r="J41" s="178" t="str">
        <f t="shared" si="40"/>
        <v/>
      </c>
      <c r="K41" s="6" t="str">
        <f t="shared" ref="K41:K46" si="41">IF(I41 = 12, 1, AE102)</f>
        <v/>
      </c>
      <c r="L41" s="146"/>
      <c r="M41" s="118" t="str">
        <f t="shared" si="34"/>
        <v>Employee 7</v>
      </c>
      <c r="N41" s="91">
        <f>week1!N26+week2!N26+week3!N26+week4!N26+week5!N26+week6!N26</f>
        <v>0</v>
      </c>
      <c r="O41" s="91">
        <f>week1!O26+week2!O26+week3!O26+week4!O26+week5!O26+week6!O26</f>
        <v>0</v>
      </c>
      <c r="P41" s="91">
        <f>week1!P26+week2!P26+week3!P26+week4!P26+week5!P26+week6!P26</f>
        <v>0</v>
      </c>
      <c r="Q41" s="119">
        <f t="shared" si="35"/>
        <v>0</v>
      </c>
      <c r="U41" s="9"/>
    </row>
    <row r="42">
      <c r="A42" s="6"/>
      <c r="B42" s="175">
        <f t="shared" si="7"/>
        <v>45604</v>
      </c>
      <c r="C42" s="189"/>
      <c r="D42" s="189"/>
      <c r="E42" s="189"/>
      <c r="F42" s="176" t="str">
        <f t="shared" si="37"/>
        <v/>
      </c>
      <c r="G42" s="176" t="str">
        <f t="shared" si="38"/>
        <v/>
      </c>
      <c r="H42" s="177" t="str">
        <f>IFERROR(__xludf.DUMMYFUNCTION("SPARKLINE({int(F42)-int($F$4),int(G42)-int(F42)},{""charttype"",""bar"";""color1"",""white"";""color2"",ifs(C42=$M$6,$R$6,C42=$M$7,$R$7,C42=$M$8,$R$8,C42=$M$9,$R$9,C42=$M$10,$R$10,C42=$M$11,$R$11, C42=$M$12,$R$12, C42=$M$13,$R$13, C42=$M$14,$R$14, C42="""&amp;""", ""white"");""max"",int($G$4)-int($F$4)})"),"")</f>
        <v/>
      </c>
      <c r="I42" s="178">
        <f t="shared" si="39"/>
        <v>0</v>
      </c>
      <c r="J42" s="178" t="str">
        <f t="shared" si="40"/>
        <v/>
      </c>
      <c r="K42" s="6" t="str">
        <f t="shared" si="41"/>
        <v/>
      </c>
      <c r="L42" s="8"/>
      <c r="M42" s="120" t="str">
        <f t="shared" si="34"/>
        <v>Employee 8</v>
      </c>
      <c r="N42" s="93">
        <f>week1!N27+week2!N27+week3!N27+week4!N27+week5!N27+week6!N27</f>
        <v>0</v>
      </c>
      <c r="O42" s="93">
        <f>week1!O27+week2!O27+week3!O27+week4!O27+week5!O27+week6!O27</f>
        <v>0</v>
      </c>
      <c r="P42" s="93">
        <f>week1!P27+week2!P27+week3!P27+week4!P27+week5!P27+week6!P27</f>
        <v>0</v>
      </c>
      <c r="Q42" s="121">
        <f t="shared" si="35"/>
        <v>0</v>
      </c>
      <c r="U42" s="9"/>
    </row>
    <row r="43">
      <c r="A43" s="6"/>
      <c r="B43" s="175">
        <f t="shared" si="7"/>
        <v>45604</v>
      </c>
      <c r="C43" s="189"/>
      <c r="D43" s="189"/>
      <c r="E43" s="189"/>
      <c r="F43" s="176" t="str">
        <f t="shared" si="37"/>
        <v/>
      </c>
      <c r="G43" s="176" t="str">
        <f t="shared" si="38"/>
        <v/>
      </c>
      <c r="H43" s="177" t="str">
        <f>IFERROR(__xludf.DUMMYFUNCTION("SPARKLINE({int(F43)-int($F$4),int(G43)-int(F43)},{""charttype"",""bar"";""color1"",""white"";""color2"",ifs(C43=$M$6,$R$6,C43=$M$7,$R$7,C43=$M$8,$R$8,C43=$M$9,$R$9,C43=$M$10,$R$10,C43=$M$11,$R$11, C43=$M$12,$R$12, C43=$M$13,$R$13, C43=$M$14,$R$14, C43="""&amp;""", ""white"");""max"",int($G$4)-int($F$4)})"),"")</f>
        <v/>
      </c>
      <c r="I43" s="178">
        <f t="shared" si="39"/>
        <v>0</v>
      </c>
      <c r="J43" s="178" t="str">
        <f t="shared" si="40"/>
        <v/>
      </c>
      <c r="K43" s="6" t="str">
        <f t="shared" si="41"/>
        <v/>
      </c>
      <c r="L43" s="8"/>
      <c r="M43" s="122" t="str">
        <f t="shared" si="34"/>
        <v>Employee 9</v>
      </c>
      <c r="N43" s="96">
        <f>week1!N28+week2!N28+week3!N28+week4!N28+week5!N28+week6!N28</f>
        <v>0</v>
      </c>
      <c r="O43" s="96">
        <f>week1!O28+week2!O28+week3!O28+week4!O28+week5!O28+week6!O28</f>
        <v>0</v>
      </c>
      <c r="P43" s="96">
        <f>week1!P28+week2!P28+week3!P28+week4!P28+week5!P28+week6!P28</f>
        <v>0</v>
      </c>
      <c r="Q43" s="123">
        <f t="shared" si="35"/>
        <v>0</v>
      </c>
      <c r="U43" s="9"/>
    </row>
    <row r="44">
      <c r="A44" s="6"/>
      <c r="B44" s="175">
        <f t="shared" si="7"/>
        <v>45604</v>
      </c>
      <c r="C44" s="189"/>
      <c r="D44" s="189"/>
      <c r="E44" s="189"/>
      <c r="F44" s="176"/>
      <c r="G44" s="176" t="str">
        <f t="shared" si="38"/>
        <v/>
      </c>
      <c r="H44" s="177" t="str">
        <f>IFERROR(__xludf.DUMMYFUNCTION("SPARKLINE({int(F44)-int($F$4),int(G44)-int(F44)},{""charttype"",""bar"";""color1"",""white"";""color2"",ifs(C44=$M$6,$R$6,C44=$M$7,$R$7,C44=$M$8,$R$8,C44=$M$9,$R$9,C44=$M$10,$R$10,C44=$M$11,$R$11, C44=$M$12,$R$12, C44=$M$13,$R$13, C44=$M$14,$R$14, C44="""&amp;""", ""white"");""max"",int($G$4)-int($F$4)})"),"")</f>
        <v/>
      </c>
      <c r="I44" s="178">
        <f t="shared" si="39"/>
        <v>0</v>
      </c>
      <c r="J44" s="178" t="str">
        <f t="shared" si="40"/>
        <v/>
      </c>
      <c r="K44" s="6" t="str">
        <f t="shared" si="41"/>
        <v/>
      </c>
      <c r="L44" s="8"/>
      <c r="M44" s="98" t="s">
        <v>49</v>
      </c>
      <c r="N44" s="99">
        <f>SUM(N35:N43)</f>
        <v>0</v>
      </c>
      <c r="O44" s="99">
        <f t="shared" ref="O44:P44" si="42">(SUM(O35:O43))</f>
        <v>0</v>
      </c>
      <c r="P44" s="99">
        <f t="shared" si="42"/>
        <v>0</v>
      </c>
      <c r="Q44" s="100">
        <f t="shared" si="35"/>
        <v>0</v>
      </c>
      <c r="U44" s="9"/>
    </row>
    <row r="45">
      <c r="A45" s="6"/>
      <c r="B45" s="181">
        <f t="shared" si="7"/>
        <v>45604</v>
      </c>
      <c r="C45" s="182"/>
      <c r="D45" s="182"/>
      <c r="E45" s="182"/>
      <c r="F45" s="176" t="str">
        <f>IFS(D45 &gt; 8, D45, D45 &lt; 1, D45, D45 &lt; 9, D45+12)</f>
        <v/>
      </c>
      <c r="G45" s="176" t="str">
        <f t="shared" si="38"/>
        <v/>
      </c>
      <c r="H45" s="177" t="str">
        <f>IFERROR(__xludf.DUMMYFUNCTION("SPARKLINE({int(F45)-int($F$4),int(G45)-int(F45)},{""charttype"",""bar"";""color1"",""white"";""color2"",ifs(C45=$M$6,$R$6,C45=$M$7,$R$7,C45=$M$8,$R$8,C45=$M$9,$R$9,C45=$M$10,$R$10,C45=$M$11,$R$11, C45=$M$12,$R$12, C45=$M$13,$R$13, C45=$M$14,$R$14, C45="""&amp;""", ""white"");""max"",int($G$4)-int($F$4)})"),"")</f>
        <v/>
      </c>
      <c r="I45" s="178">
        <f t="shared" si="39"/>
        <v>0</v>
      </c>
      <c r="J45" s="178" t="str">
        <f t="shared" si="40"/>
        <v/>
      </c>
      <c r="K45" s="6" t="str">
        <f t="shared" si="41"/>
        <v/>
      </c>
      <c r="L45" s="8"/>
      <c r="M45" s="8"/>
      <c r="N45" s="8"/>
      <c r="O45" s="8"/>
      <c r="P45" s="8"/>
      <c r="U45" s="9"/>
    </row>
    <row r="46">
      <c r="A46" s="6"/>
      <c r="B46" s="168">
        <f t="shared" si="7"/>
        <v>45605</v>
      </c>
      <c r="C46" s="183"/>
      <c r="D46" s="183"/>
      <c r="E46" s="184"/>
      <c r="F46" s="185"/>
      <c r="G46" s="186"/>
      <c r="H46" s="187" t="s">
        <v>31</v>
      </c>
      <c r="I46" s="188">
        <f t="shared" ref="I46:J46" si="43">SUM(I40:I45)</f>
        <v>0</v>
      </c>
      <c r="J46" s="188">
        <f t="shared" si="43"/>
        <v>0</v>
      </c>
      <c r="K46" s="6" t="str">
        <f t="shared" si="41"/>
        <v/>
      </c>
      <c r="L46" s="8"/>
      <c r="M46" s="8"/>
      <c r="N46" s="8"/>
      <c r="O46" s="8"/>
      <c r="P46" s="8"/>
      <c r="U46" s="9"/>
    </row>
    <row r="47">
      <c r="A47" s="21"/>
      <c r="B47" s="175">
        <f t="shared" si="7"/>
        <v>45605</v>
      </c>
      <c r="C47" s="189"/>
      <c r="D47" s="189"/>
      <c r="E47" s="189"/>
      <c r="F47" s="176" t="str">
        <f t="shared" ref="F47:F52" si="44">IFS(D47 &gt; 8, D47, D47 &lt; 1, D47, D47 &lt; 9, D47+12)</f>
        <v/>
      </c>
      <c r="G47" s="176" t="str">
        <f t="shared" ref="G47:G52" si="45">IFS(E47 &gt; 9, E47, E47 &lt; 1, E47, E47 &lt; 10, E47+12)</f>
        <v/>
      </c>
      <c r="H47" s="177" t="str">
        <f>IFERROR(__xludf.DUMMYFUNCTION("SPARKLINE({int(F47)-int($F$4),int(G47)-int(F47)},{""charttype"",""bar"";""color1"",""white"";""color2"",ifs(C47=$M$6,$R$6,C47=$M$7,$R$7,C47=$M$8,$R$8,C47=$M$9,$R$9,C47=$M$10,$R$10,C47=$M$11,$R$11, C47=$M$12,$R$12, C47=$M$13,$R$13, C47=$M$14,$R$14, C47="""&amp;""", ""white"");""max"",int($G$4)-int($F$4)})"),"")</f>
        <v/>
      </c>
      <c r="I47" s="178">
        <f t="shared" ref="I47:I52" si="46">(G47-F47)</f>
        <v>0</v>
      </c>
      <c r="J47" s="178" t="str">
        <f t="shared" ref="J47:J52" si="47">IF(I47 = 12, 1, AE107)</f>
        <v/>
      </c>
      <c r="K47" s="6"/>
      <c r="L47" s="8"/>
      <c r="N47" s="69"/>
      <c r="O47" s="69"/>
      <c r="P47" s="8"/>
      <c r="U47" s="9"/>
    </row>
    <row r="48">
      <c r="A48" s="6"/>
      <c r="B48" s="175">
        <f t="shared" si="7"/>
        <v>45605</v>
      </c>
      <c r="C48" s="189"/>
      <c r="D48" s="189"/>
      <c r="E48" s="189"/>
      <c r="F48" s="176" t="str">
        <f t="shared" si="44"/>
        <v/>
      </c>
      <c r="G48" s="176" t="str">
        <f t="shared" si="45"/>
        <v/>
      </c>
      <c r="H48" s="177" t="str">
        <f>IFERROR(__xludf.DUMMYFUNCTION("SPARKLINE({int(F48)-int($F$4),int(G48)-int(F48)},{""charttype"",""bar"";""color1"",""white"";""color2"",ifs(C48=$M$6,$R$6,C48=$M$7,$R$7,C48=$M$8,$R$8,C48=$M$9,$R$9,C48=$M$10,$R$10,C48=$M$11,$R$11, C48=$M$12,$R$12, C48=$M$13,$R$13, C48=$M$14,$R$14, C48="""&amp;""", ""white"");""max"",int($G$4)-int($F$4)})"),"")</f>
        <v/>
      </c>
      <c r="I48" s="178">
        <f t="shared" si="46"/>
        <v>0</v>
      </c>
      <c r="J48" s="178" t="str">
        <f t="shared" si="47"/>
        <v/>
      </c>
      <c r="K48" s="6" t="str">
        <f t="shared" ref="K48:K53" si="48">IF(I48 = 8, 1, AE108)</f>
        <v/>
      </c>
      <c r="L48" s="8"/>
      <c r="M48" s="156"/>
      <c r="N48" s="69"/>
      <c r="O48" s="8"/>
      <c r="P48" s="8"/>
      <c r="U48" s="9"/>
    </row>
    <row r="49">
      <c r="A49" s="6"/>
      <c r="B49" s="175">
        <f t="shared" si="7"/>
        <v>45605</v>
      </c>
      <c r="C49" s="189"/>
      <c r="D49" s="189"/>
      <c r="E49" s="189"/>
      <c r="F49" s="176" t="str">
        <f t="shared" si="44"/>
        <v/>
      </c>
      <c r="G49" s="176" t="str">
        <f t="shared" si="45"/>
        <v/>
      </c>
      <c r="H49" s="177" t="str">
        <f>IFERROR(__xludf.DUMMYFUNCTION("SPARKLINE({int(F49)-int($F$4),int(G49)-int(F49)},{""charttype"",""bar"";""color1"",""white"";""color2"",ifs(C49=$M$6,$R$6,C49=$M$7,$R$7,C49=$M$8,$R$8,C49=$M$9,$R$9,C49=$M$10,$R$10,C49=$M$11,$R$11, C49=$M$12,$R$12, C49=$M$13,$R$13, C49=$M$14,$R$14, C49="""&amp;""", ""white"");""max"",int($G$4)-int($F$4)})"),"")</f>
        <v/>
      </c>
      <c r="I49" s="178">
        <f t="shared" si="46"/>
        <v>0</v>
      </c>
      <c r="J49" s="178" t="str">
        <f t="shared" si="47"/>
        <v/>
      </c>
      <c r="K49" s="6" t="str">
        <f t="shared" si="48"/>
        <v/>
      </c>
      <c r="L49" s="8"/>
      <c r="M49" s="158"/>
      <c r="N49" s="69"/>
      <c r="O49" s="8"/>
      <c r="P49" s="8"/>
      <c r="U49" s="9"/>
    </row>
    <row r="50">
      <c r="A50" s="6"/>
      <c r="B50" s="175">
        <f t="shared" si="7"/>
        <v>45605</v>
      </c>
      <c r="C50" s="189"/>
      <c r="D50" s="189"/>
      <c r="E50" s="189"/>
      <c r="F50" s="176" t="str">
        <f t="shared" si="44"/>
        <v/>
      </c>
      <c r="G50" s="176" t="str">
        <f t="shared" si="45"/>
        <v/>
      </c>
      <c r="H50" s="177" t="str">
        <f>IFERROR(__xludf.DUMMYFUNCTION("SPARKLINE({int(F50)-int($F$4),int(G50)-int(F50)},{""charttype"",""bar"";""color1"",""white"";""color2"",ifs(C50=$M$6,$R$6,C50=$M$7,$R$7,C50=$M$8,$R$8,C50=$M$9,$R$9,C50=$M$10,$R$10,C50=$M$11,$R$11, C50=$M$12,$R$12, C50=$M$13,$R$13, C50=$M$14,$R$14, C50="""&amp;""", ""white"");""max"",int($G$4)-int($F$4)})"),"")</f>
        <v/>
      </c>
      <c r="I50" s="178">
        <f t="shared" si="46"/>
        <v>0</v>
      </c>
      <c r="J50" s="178" t="str">
        <f t="shared" si="47"/>
        <v/>
      </c>
      <c r="K50" s="6" t="str">
        <f t="shared" si="48"/>
        <v/>
      </c>
      <c r="L50" s="8"/>
      <c r="M50" s="158"/>
      <c r="N50" s="69"/>
      <c r="O50" s="8"/>
      <c r="P50" s="8"/>
      <c r="U50" s="9"/>
    </row>
    <row r="51">
      <c r="A51" s="6"/>
      <c r="B51" s="175">
        <f t="shared" si="7"/>
        <v>45605</v>
      </c>
      <c r="C51" s="189"/>
      <c r="D51" s="189"/>
      <c r="E51" s="189"/>
      <c r="F51" s="176" t="str">
        <f t="shared" si="44"/>
        <v/>
      </c>
      <c r="G51" s="176" t="str">
        <f t="shared" si="45"/>
        <v/>
      </c>
      <c r="H51" s="177" t="str">
        <f>IFERROR(__xludf.DUMMYFUNCTION("SPARKLINE({int(F51)-int($F$4),int(G51)-int(F51)},{""charttype"",""bar"";""color1"",""white"";""color2"",ifs(C51=$M$6,$R$6,C51=$M$7,$R$7,C51=$M$8,$R$8,C51=$M$9,$R$9,C51=$M$10,$R$10,C51=$M$11,$R$11, C51=$M$12,$R$12, C51=$M$13,$R$13, C51=$M$14,$R$14, C51="""&amp;""", ""white"");""max"",int($G$4)-int($F$4)})"),"")</f>
        <v/>
      </c>
      <c r="I51" s="178">
        <f t="shared" si="46"/>
        <v>0</v>
      </c>
      <c r="J51" s="178" t="str">
        <f t="shared" si="47"/>
        <v/>
      </c>
      <c r="K51" s="6" t="str">
        <f t="shared" si="48"/>
        <v/>
      </c>
      <c r="L51" s="8"/>
      <c r="M51" s="158"/>
      <c r="N51" s="69"/>
      <c r="O51" s="8"/>
      <c r="P51" s="8"/>
      <c r="U51" s="9"/>
    </row>
    <row r="52">
      <c r="A52" s="6"/>
      <c r="B52" s="175">
        <f t="shared" si="7"/>
        <v>45605</v>
      </c>
      <c r="C52" s="180"/>
      <c r="D52" s="180"/>
      <c r="E52" s="180"/>
      <c r="F52" s="176" t="str">
        <f t="shared" si="44"/>
        <v/>
      </c>
      <c r="G52" s="176" t="str">
        <f t="shared" si="45"/>
        <v/>
      </c>
      <c r="H52" s="177" t="str">
        <f>IFERROR(__xludf.DUMMYFUNCTION("SPARKLINE({int(F52)-int($F$4),int(G52)-int(F52)},{""charttype"",""bar"";""color1"",""white"";""color2"",ifs(C52=$M$6,$R$6,C52=$M$7,$R$7,C52=$M$8,$R$8,C52=$M$9,$R$9,C52=$M$10,$R$10,C52=$M$11,$R$11, C52=$M$12,$R$12, C52=$M$13,$R$13, C52=$M$14,$R$14, C52="""&amp;""", ""white"");""max"",int($G$4)-int($F$4)})"),"")</f>
        <v/>
      </c>
      <c r="I52" s="178">
        <f t="shared" si="46"/>
        <v>0</v>
      </c>
      <c r="J52" s="178" t="str">
        <f t="shared" si="47"/>
        <v/>
      </c>
      <c r="K52" s="6" t="str">
        <f t="shared" si="48"/>
        <v/>
      </c>
      <c r="L52" s="8"/>
      <c r="M52" s="158"/>
      <c r="N52" s="69"/>
      <c r="O52" s="8"/>
      <c r="P52" s="8"/>
      <c r="U52" s="9"/>
    </row>
    <row r="53">
      <c r="A53" s="6"/>
      <c r="B53" s="144"/>
      <c r="C53" s="144"/>
      <c r="D53" s="144"/>
      <c r="E53" s="191"/>
      <c r="F53" s="192"/>
      <c r="G53" s="193"/>
      <c r="H53" s="194" t="s">
        <v>31</v>
      </c>
      <c r="I53" s="195">
        <f t="shared" ref="I53:J53" si="49">SUM(I47:I52)</f>
        <v>0</v>
      </c>
      <c r="J53" s="195">
        <f t="shared" si="49"/>
        <v>0</v>
      </c>
      <c r="K53" s="6" t="str">
        <f t="shared" si="48"/>
        <v/>
      </c>
      <c r="M53" s="158"/>
      <c r="N53" s="69"/>
      <c r="O53" s="8"/>
      <c r="U53" s="9"/>
    </row>
    <row r="54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M54" s="158"/>
      <c r="N54" s="69"/>
      <c r="O54" s="8"/>
      <c r="U54" s="9"/>
    </row>
    <row r="55">
      <c r="A55" s="8"/>
      <c r="B55" s="8"/>
      <c r="C55" s="196"/>
      <c r="D55" s="196"/>
      <c r="E55" s="196"/>
      <c r="F55" s="8"/>
      <c r="G55" s="8"/>
      <c r="H55" s="8"/>
      <c r="I55" s="8"/>
      <c r="J55" s="8"/>
      <c r="K55" s="6"/>
      <c r="M55" s="158"/>
      <c r="N55" s="69"/>
      <c r="O55" s="8"/>
      <c r="U55" s="9"/>
    </row>
    <row r="56">
      <c r="M56" s="158"/>
      <c r="N56" s="69"/>
      <c r="O56" s="136"/>
      <c r="U56" s="9"/>
    </row>
    <row r="57">
      <c r="M57" s="158"/>
      <c r="N57" s="69"/>
      <c r="O57" s="136"/>
      <c r="U57" s="9"/>
    </row>
    <row r="58">
      <c r="M58" s="158"/>
      <c r="N58" s="69"/>
      <c r="O58" s="136"/>
      <c r="U58" s="9"/>
    </row>
    <row r="59">
      <c r="M59" s="158"/>
      <c r="N59" s="69"/>
      <c r="O59" s="136"/>
      <c r="U59" s="9"/>
    </row>
    <row r="60">
      <c r="M60" s="178"/>
      <c r="N60" s="8"/>
      <c r="U60" s="9"/>
    </row>
    <row r="61">
      <c r="M61" s="178"/>
      <c r="N61" s="8"/>
      <c r="U61" s="9"/>
    </row>
    <row r="62">
      <c r="U62" s="9"/>
    </row>
    <row r="63">
      <c r="U63" s="9"/>
    </row>
  </sheetData>
  <mergeCells count="15">
    <mergeCell ref="M18:P18"/>
    <mergeCell ref="M33:Q33"/>
    <mergeCell ref="N9:O9"/>
    <mergeCell ref="N10:O10"/>
    <mergeCell ref="N11:O11"/>
    <mergeCell ref="N12:O12"/>
    <mergeCell ref="N13:O13"/>
    <mergeCell ref="N14:O14"/>
    <mergeCell ref="D2:E2"/>
    <mergeCell ref="F2:G2"/>
    <mergeCell ref="Q5:R5"/>
    <mergeCell ref="M5:O5"/>
    <mergeCell ref="N6:O6"/>
    <mergeCell ref="N7:O7"/>
    <mergeCell ref="N8:O8"/>
  </mergeCells>
  <printOptions gridLines="1" horizontalCentered="1"/>
  <pageMargins bottom="0.75" footer="0.0" header="0.0" left="0.7" right="0.7" top="0.75"/>
  <pageSetup cellComments="atEnd" orientation="portrait" pageOrder="overThenDown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2" max="2" width="4.88"/>
    <col customWidth="1" min="3" max="3" width="5.38"/>
    <col customWidth="1" min="5" max="5" width="5.0"/>
    <col customWidth="1" min="6" max="6" width="5.63"/>
    <col customWidth="1" min="7" max="7" width="12.88"/>
    <col customWidth="1" min="8" max="8" width="4.88"/>
    <col customWidth="1" min="9" max="9" width="5.75"/>
    <col customWidth="1" min="11" max="11" width="5.25"/>
    <col customWidth="1" min="12" max="12" width="5.88"/>
    <col customWidth="1" min="14" max="14" width="5.25"/>
    <col customWidth="1" min="15" max="15" width="4.88"/>
    <col customWidth="1" min="17" max="17" width="5.5"/>
    <col customWidth="1" min="18" max="18" width="5.25"/>
    <col customWidth="1" min="20" max="20" width="5.5"/>
    <col customWidth="1" min="21" max="21" width="5.25"/>
  </cols>
  <sheetData>
    <row r="1">
      <c r="A1" s="197">
        <f>week1!B2</f>
        <v>45566</v>
      </c>
      <c r="B1" s="198"/>
      <c r="C1" s="198"/>
      <c r="D1" s="198"/>
      <c r="E1" s="198"/>
      <c r="F1" s="198"/>
      <c r="G1" s="198"/>
      <c r="H1" s="198"/>
      <c r="I1" s="198"/>
      <c r="J1" s="198"/>
      <c r="K1" s="198"/>
      <c r="L1" s="198"/>
      <c r="M1" s="198"/>
      <c r="N1" s="198"/>
      <c r="O1" s="198"/>
      <c r="P1" s="198"/>
      <c r="Q1" s="198"/>
      <c r="R1" s="198"/>
      <c r="S1" s="198"/>
      <c r="T1" s="198"/>
      <c r="U1" s="199"/>
      <c r="V1" s="200"/>
    </row>
    <row r="2">
      <c r="A2" s="201" t="s">
        <v>71</v>
      </c>
      <c r="B2" s="198"/>
      <c r="C2" s="202"/>
      <c r="D2" s="203" t="s">
        <v>72</v>
      </c>
      <c r="E2" s="198"/>
      <c r="F2" s="202"/>
      <c r="G2" s="203" t="s">
        <v>73</v>
      </c>
      <c r="H2" s="198"/>
      <c r="I2" s="202"/>
      <c r="J2" s="203" t="s">
        <v>74</v>
      </c>
      <c r="K2" s="198"/>
      <c r="L2" s="202"/>
      <c r="M2" s="203" t="s">
        <v>75</v>
      </c>
      <c r="N2" s="198"/>
      <c r="O2" s="202"/>
      <c r="P2" s="203" t="s">
        <v>76</v>
      </c>
      <c r="Q2" s="198"/>
      <c r="R2" s="202"/>
      <c r="S2" s="203" t="s">
        <v>77</v>
      </c>
      <c r="T2" s="198"/>
      <c r="U2" s="199"/>
    </row>
    <row r="3" hidden="1">
      <c r="A3" s="204">
        <f>week1!B5</f>
        <v>45564</v>
      </c>
      <c r="B3" s="198"/>
      <c r="C3" s="199"/>
      <c r="D3" s="205">
        <f>A3+1</f>
        <v>45565</v>
      </c>
      <c r="E3" s="198"/>
      <c r="F3" s="199"/>
      <c r="G3" s="205">
        <f>D3+1</f>
        <v>45566</v>
      </c>
      <c r="H3" s="198"/>
      <c r="I3" s="199"/>
      <c r="J3" s="205">
        <f>G3+1</f>
        <v>45567</v>
      </c>
      <c r="K3" s="198"/>
      <c r="L3" s="199"/>
      <c r="M3" s="205">
        <f>J3+1</f>
        <v>45568</v>
      </c>
      <c r="N3" s="198"/>
      <c r="O3" s="199"/>
      <c r="P3" s="205">
        <f>M3+1</f>
        <v>45569</v>
      </c>
      <c r="Q3" s="198"/>
      <c r="R3" s="199"/>
      <c r="S3" s="205">
        <f>P3+1</f>
        <v>45570</v>
      </c>
      <c r="T3" s="198"/>
      <c r="U3" s="199"/>
    </row>
    <row r="4">
      <c r="A4" s="206">
        <f>DAY(A3)</f>
        <v>29</v>
      </c>
      <c r="B4" s="198"/>
      <c r="C4" s="199"/>
      <c r="D4" s="206">
        <f>DAY(D3)</f>
        <v>30</v>
      </c>
      <c r="E4" s="198"/>
      <c r="F4" s="199"/>
      <c r="G4" s="206">
        <f>DAY(G3)</f>
        <v>1</v>
      </c>
      <c r="H4" s="198"/>
      <c r="I4" s="199"/>
      <c r="J4" s="206">
        <f>DAY(J3)</f>
        <v>2</v>
      </c>
      <c r="K4" s="198"/>
      <c r="L4" s="199"/>
      <c r="M4" s="206">
        <f>DAY(M3)</f>
        <v>3</v>
      </c>
      <c r="N4" s="198"/>
      <c r="O4" s="199"/>
      <c r="P4" s="206">
        <f>DAY(P3)</f>
        <v>4</v>
      </c>
      <c r="Q4" s="198"/>
      <c r="R4" s="199"/>
      <c r="S4" s="206">
        <f>DAY(S3)</f>
        <v>5</v>
      </c>
      <c r="T4" s="198"/>
      <c r="U4" s="199"/>
    </row>
    <row r="5" ht="18.0" customHeight="1">
      <c r="A5" s="207" t="str">
        <f>week1!C5</f>
        <v/>
      </c>
      <c r="B5" s="208" t="str">
        <f>week1!D5</f>
        <v/>
      </c>
      <c r="C5" s="208" t="str">
        <f>week1!E5</f>
        <v/>
      </c>
      <c r="D5" s="209" t="str">
        <f>week1!C12</f>
        <v/>
      </c>
      <c r="E5" s="210" t="str">
        <f>week1!D12</f>
        <v/>
      </c>
      <c r="F5" s="210" t="str">
        <f>week1!E12</f>
        <v/>
      </c>
      <c r="G5" s="209" t="str">
        <f>week1!C19</f>
        <v/>
      </c>
      <c r="H5" s="210" t="str">
        <f>week1!D19</f>
        <v/>
      </c>
      <c r="I5" s="210" t="str">
        <f>week1!E19</f>
        <v/>
      </c>
      <c r="J5" s="211" t="str">
        <f>week1!C26</f>
        <v/>
      </c>
      <c r="K5" s="212" t="str">
        <f>week1!D26</f>
        <v/>
      </c>
      <c r="L5" s="212" t="str">
        <f>week1!E26</f>
        <v/>
      </c>
      <c r="M5" s="209" t="str">
        <f>week1!C33</f>
        <v/>
      </c>
      <c r="N5" s="210" t="str">
        <f>week1!D33</f>
        <v/>
      </c>
      <c r="O5" s="210" t="str">
        <f>week1!E33</f>
        <v/>
      </c>
      <c r="P5" s="209" t="str">
        <f>week1!C40</f>
        <v/>
      </c>
      <c r="Q5" s="210" t="str">
        <f>week1!D40</f>
        <v/>
      </c>
      <c r="R5" s="210" t="str">
        <f>week1!E40</f>
        <v/>
      </c>
      <c r="S5" s="209" t="str">
        <f>week1!C47</f>
        <v/>
      </c>
      <c r="T5" s="210" t="str">
        <f>week1!D47</f>
        <v/>
      </c>
      <c r="U5" s="213" t="str">
        <f>week1!E47</f>
        <v/>
      </c>
    </row>
    <row r="6" ht="18.75" customHeight="1">
      <c r="A6" s="214" t="str">
        <f>week1!C6</f>
        <v/>
      </c>
      <c r="B6" s="215" t="str">
        <f>week1!D6</f>
        <v/>
      </c>
      <c r="C6" s="215" t="str">
        <f>week1!E6</f>
        <v/>
      </c>
      <c r="D6" s="216" t="str">
        <f>week1!C13</f>
        <v/>
      </c>
      <c r="E6" s="217" t="str">
        <f>week1!D13</f>
        <v/>
      </c>
      <c r="F6" s="217" t="str">
        <f>week1!E13</f>
        <v/>
      </c>
      <c r="G6" s="216" t="str">
        <f>week1!C20</f>
        <v/>
      </c>
      <c r="H6" s="217" t="str">
        <f>week1!D20</f>
        <v/>
      </c>
      <c r="I6" s="217" t="str">
        <f>week1!E20</f>
        <v/>
      </c>
      <c r="J6" s="218" t="str">
        <f>week1!C27</f>
        <v/>
      </c>
      <c r="K6" s="219" t="str">
        <f>week1!D27</f>
        <v/>
      </c>
      <c r="L6" s="219" t="str">
        <f>week1!E27</f>
        <v/>
      </c>
      <c r="M6" s="216" t="str">
        <f>week1!C34</f>
        <v/>
      </c>
      <c r="N6" s="217" t="str">
        <f>week1!D34</f>
        <v/>
      </c>
      <c r="O6" s="217" t="str">
        <f>week1!E34</f>
        <v/>
      </c>
      <c r="P6" s="216" t="str">
        <f>week1!C41</f>
        <v/>
      </c>
      <c r="Q6" s="217" t="str">
        <f>week1!D41</f>
        <v/>
      </c>
      <c r="R6" s="217" t="str">
        <f>week1!E41</f>
        <v/>
      </c>
      <c r="S6" s="216" t="str">
        <f>week1!C48</f>
        <v/>
      </c>
      <c r="T6" s="217" t="str">
        <f>week1!D48</f>
        <v/>
      </c>
      <c r="U6" s="220" t="str">
        <f>week1!E48</f>
        <v/>
      </c>
    </row>
    <row r="7" ht="18.75" customHeight="1">
      <c r="A7" s="214" t="str">
        <f>week1!C7</f>
        <v/>
      </c>
      <c r="B7" s="215" t="str">
        <f>week1!D7</f>
        <v/>
      </c>
      <c r="C7" s="215" t="str">
        <f>week1!E7</f>
        <v/>
      </c>
      <c r="D7" s="216" t="str">
        <f>week1!C14</f>
        <v/>
      </c>
      <c r="E7" s="217" t="str">
        <f>week1!D14</f>
        <v/>
      </c>
      <c r="F7" s="217" t="str">
        <f>week1!E14</f>
        <v/>
      </c>
      <c r="G7" s="216" t="str">
        <f>week1!C21</f>
        <v/>
      </c>
      <c r="H7" s="217" t="str">
        <f>week1!D21</f>
        <v/>
      </c>
      <c r="I7" s="217" t="str">
        <f>week1!E21</f>
        <v/>
      </c>
      <c r="J7" s="218" t="str">
        <f>week1!C28</f>
        <v/>
      </c>
      <c r="K7" s="219" t="str">
        <f>week1!D28</f>
        <v/>
      </c>
      <c r="L7" s="219" t="str">
        <f>week1!E28</f>
        <v/>
      </c>
      <c r="M7" s="216" t="str">
        <f>week1!C35</f>
        <v/>
      </c>
      <c r="N7" s="217" t="str">
        <f>week1!D35</f>
        <v/>
      </c>
      <c r="O7" s="217" t="str">
        <f>week1!E35</f>
        <v/>
      </c>
      <c r="P7" s="216" t="str">
        <f>week1!C42</f>
        <v/>
      </c>
      <c r="Q7" s="217" t="str">
        <f>week1!D42</f>
        <v/>
      </c>
      <c r="R7" s="217" t="str">
        <f>week1!E42</f>
        <v/>
      </c>
      <c r="S7" s="216" t="str">
        <f>week1!C49</f>
        <v/>
      </c>
      <c r="T7" s="217" t="str">
        <f>week1!D49</f>
        <v/>
      </c>
      <c r="U7" s="220" t="str">
        <f>week1!E49</f>
        <v/>
      </c>
    </row>
    <row r="8" ht="16.5" customHeight="1">
      <c r="A8" s="214" t="str">
        <f>week1!C8</f>
        <v/>
      </c>
      <c r="B8" s="215" t="str">
        <f>week1!D8</f>
        <v/>
      </c>
      <c r="C8" s="215" t="str">
        <f>week1!E8</f>
        <v/>
      </c>
      <c r="D8" s="216" t="str">
        <f>week1!C15</f>
        <v/>
      </c>
      <c r="E8" s="217" t="str">
        <f>week1!D15</f>
        <v/>
      </c>
      <c r="F8" s="217" t="str">
        <f>week1!E15</f>
        <v/>
      </c>
      <c r="G8" s="216" t="str">
        <f>week1!C22</f>
        <v/>
      </c>
      <c r="H8" s="217" t="str">
        <f>week1!D22</f>
        <v/>
      </c>
      <c r="I8" s="217" t="str">
        <f>week1!E22</f>
        <v/>
      </c>
      <c r="J8" s="218" t="str">
        <f>week1!C29</f>
        <v/>
      </c>
      <c r="K8" s="219" t="str">
        <f>week1!D29</f>
        <v/>
      </c>
      <c r="L8" s="219" t="str">
        <f>week1!E29</f>
        <v/>
      </c>
      <c r="M8" s="216" t="str">
        <f>week1!C36</f>
        <v/>
      </c>
      <c r="N8" s="217" t="str">
        <f>week1!D36</f>
        <v/>
      </c>
      <c r="O8" s="217" t="str">
        <f>week1!E36</f>
        <v/>
      </c>
      <c r="P8" s="216" t="str">
        <f>week1!C43</f>
        <v/>
      </c>
      <c r="Q8" s="217" t="str">
        <f>week1!D43</f>
        <v/>
      </c>
      <c r="R8" s="217" t="str">
        <f>week1!E43</f>
        <v/>
      </c>
      <c r="S8" s="216" t="str">
        <f>week1!C50</f>
        <v/>
      </c>
      <c r="T8" s="217" t="str">
        <f>week1!D50</f>
        <v/>
      </c>
      <c r="U8" s="220" t="str">
        <f>week1!E50</f>
        <v/>
      </c>
    </row>
    <row r="9">
      <c r="A9" s="214" t="str">
        <f>week1!C9</f>
        <v/>
      </c>
      <c r="B9" s="215" t="str">
        <f>week1!D9</f>
        <v/>
      </c>
      <c r="C9" s="215" t="str">
        <f>week1!E9</f>
        <v/>
      </c>
      <c r="D9" s="216" t="str">
        <f>week1!C16</f>
        <v/>
      </c>
      <c r="E9" s="217" t="str">
        <f>week1!D16</f>
        <v/>
      </c>
      <c r="F9" s="217" t="str">
        <f>week1!E16</f>
        <v/>
      </c>
      <c r="G9" s="216" t="str">
        <f>week1!C23</f>
        <v/>
      </c>
      <c r="H9" s="217" t="str">
        <f>week1!D23</f>
        <v/>
      </c>
      <c r="I9" s="217" t="str">
        <f>week1!E23</f>
        <v/>
      </c>
      <c r="J9" s="218" t="str">
        <f>week1!C30</f>
        <v/>
      </c>
      <c r="K9" s="219" t="str">
        <f>week1!D30</f>
        <v/>
      </c>
      <c r="L9" s="219" t="str">
        <f>week1!E30</f>
        <v/>
      </c>
      <c r="M9" s="216" t="str">
        <f>week1!C37</f>
        <v/>
      </c>
      <c r="N9" s="217" t="str">
        <f>week1!D37</f>
        <v/>
      </c>
      <c r="O9" s="217" t="str">
        <f>week1!E37</f>
        <v/>
      </c>
      <c r="P9" s="216" t="str">
        <f>week1!C44</f>
        <v/>
      </c>
      <c r="Q9" s="217" t="str">
        <f>week1!D44</f>
        <v/>
      </c>
      <c r="R9" s="217" t="str">
        <f>week1!E44</f>
        <v/>
      </c>
      <c r="S9" s="216" t="str">
        <f>week1!C51</f>
        <v/>
      </c>
      <c r="T9" s="217" t="str">
        <f>week1!D51</f>
        <v/>
      </c>
      <c r="U9" s="220" t="str">
        <f>week1!E51</f>
        <v/>
      </c>
    </row>
    <row r="10">
      <c r="A10" s="221" t="str">
        <f>week1!C10</f>
        <v/>
      </c>
      <c r="B10" s="222" t="str">
        <f>week1!D10</f>
        <v/>
      </c>
      <c r="C10" s="222" t="str">
        <f>week1!E10</f>
        <v/>
      </c>
      <c r="D10" s="223" t="str">
        <f>week1!C17</f>
        <v/>
      </c>
      <c r="E10" s="224" t="str">
        <f>week1!D17</f>
        <v/>
      </c>
      <c r="F10" s="224" t="str">
        <f>week1!E17</f>
        <v/>
      </c>
      <c r="G10" s="223" t="str">
        <f>week1!C24</f>
        <v/>
      </c>
      <c r="H10" s="224" t="str">
        <f>week1!D24</f>
        <v/>
      </c>
      <c r="I10" s="224" t="str">
        <f>week1!E24</f>
        <v/>
      </c>
      <c r="J10" s="225" t="str">
        <f>week1!C31</f>
        <v/>
      </c>
      <c r="K10" s="226" t="str">
        <f>week1!D31</f>
        <v/>
      </c>
      <c r="L10" s="226" t="str">
        <f>week1!E31</f>
        <v/>
      </c>
      <c r="M10" s="223" t="str">
        <f>week1!C38</f>
        <v/>
      </c>
      <c r="N10" s="224" t="str">
        <f>week1!D38</f>
        <v/>
      </c>
      <c r="O10" s="224" t="str">
        <f>week1!E38</f>
        <v/>
      </c>
      <c r="P10" s="223" t="str">
        <f>week1!C45</f>
        <v/>
      </c>
      <c r="Q10" s="224" t="str">
        <f>week1!D45</f>
        <v/>
      </c>
      <c r="R10" s="224" t="str">
        <f>week1!E45</f>
        <v/>
      </c>
      <c r="S10" s="223" t="str">
        <f>week1!C52</f>
        <v/>
      </c>
      <c r="T10" s="224" t="str">
        <f>week1!D52</f>
        <v/>
      </c>
      <c r="U10" s="227" t="str">
        <f>week1!E52</f>
        <v/>
      </c>
    </row>
    <row r="11" hidden="1">
      <c r="A11" s="228">
        <f>S3+1</f>
        <v>45571</v>
      </c>
      <c r="B11" s="13"/>
      <c r="C11" s="13"/>
      <c r="D11" s="229">
        <f>A11+1</f>
        <v>45572</v>
      </c>
      <c r="E11" s="13"/>
      <c r="F11" s="13"/>
      <c r="G11" s="229">
        <f>D11+1</f>
        <v>45573</v>
      </c>
      <c r="H11" s="13"/>
      <c r="I11" s="13"/>
      <c r="J11" s="229">
        <f>G11+1</f>
        <v>45574</v>
      </c>
      <c r="K11" s="13"/>
      <c r="L11" s="13"/>
      <c r="M11" s="229">
        <f>J11+1</f>
        <v>45575</v>
      </c>
      <c r="N11" s="13"/>
      <c r="O11" s="13"/>
      <c r="P11" s="229">
        <f>M11+1</f>
        <v>45576</v>
      </c>
      <c r="Q11" s="13"/>
      <c r="R11" s="13"/>
      <c r="S11" s="229">
        <f>P11+1</f>
        <v>45577</v>
      </c>
      <c r="T11" s="13"/>
      <c r="U11" s="230"/>
    </row>
    <row r="12">
      <c r="A12" s="231">
        <f>DAY(A11)</f>
        <v>6</v>
      </c>
      <c r="B12" s="232"/>
      <c r="C12" s="233"/>
      <c r="D12" s="231">
        <f>DAY(D11)</f>
        <v>7</v>
      </c>
      <c r="E12" s="232"/>
      <c r="F12" s="233"/>
      <c r="G12" s="231">
        <f>DAY(G11)</f>
        <v>8</v>
      </c>
      <c r="H12" s="232"/>
      <c r="I12" s="233"/>
      <c r="J12" s="231">
        <f>DAY(J11)</f>
        <v>9</v>
      </c>
      <c r="K12" s="232"/>
      <c r="L12" s="233"/>
      <c r="M12" s="231">
        <f>DAY(M11)</f>
        <v>10</v>
      </c>
      <c r="N12" s="232"/>
      <c r="O12" s="233"/>
      <c r="P12" s="231">
        <f>DAY(P11)</f>
        <v>11</v>
      </c>
      <c r="Q12" s="232"/>
      <c r="R12" s="233"/>
      <c r="S12" s="231">
        <f>DAY(S11)</f>
        <v>12</v>
      </c>
      <c r="T12" s="232"/>
      <c r="U12" s="233"/>
    </row>
    <row r="13" ht="22.5" customHeight="1">
      <c r="A13" s="234" t="str">
        <f>week2!C5</f>
        <v/>
      </c>
      <c r="B13" s="235" t="str">
        <f>week2!D5</f>
        <v/>
      </c>
      <c r="C13" s="235" t="str">
        <f>week2!E5</f>
        <v/>
      </c>
      <c r="D13" s="207" t="str">
        <f>week2!C12</f>
        <v/>
      </c>
      <c r="E13" s="208" t="str">
        <f>week2!D12</f>
        <v/>
      </c>
      <c r="F13" s="208" t="str">
        <f>week2!E12</f>
        <v/>
      </c>
      <c r="G13" s="209" t="str">
        <f>week2!C19</f>
        <v/>
      </c>
      <c r="H13" s="210" t="str">
        <f>week2!D19</f>
        <v/>
      </c>
      <c r="I13" s="210" t="str">
        <f>week2!E19</f>
        <v/>
      </c>
      <c r="J13" s="209" t="str">
        <f>week2!C26</f>
        <v/>
      </c>
      <c r="K13" s="210" t="str">
        <f>week2!D26</f>
        <v/>
      </c>
      <c r="L13" s="210" t="str">
        <f>week2!E26</f>
        <v/>
      </c>
      <c r="M13" s="209" t="str">
        <f>week2!C33</f>
        <v/>
      </c>
      <c r="N13" s="210" t="str">
        <f>week2!D33</f>
        <v/>
      </c>
      <c r="O13" s="210" t="str">
        <f>week2!E33</f>
        <v/>
      </c>
      <c r="P13" s="209" t="str">
        <f>week2!C40</f>
        <v/>
      </c>
      <c r="Q13" s="210" t="str">
        <f>week2!D40</f>
        <v/>
      </c>
      <c r="R13" s="210" t="str">
        <f>week2!E40</f>
        <v/>
      </c>
      <c r="S13" s="207" t="str">
        <f>week2!C47</f>
        <v/>
      </c>
      <c r="T13" s="208" t="str">
        <f>week2!D47</f>
        <v/>
      </c>
      <c r="U13" s="236" t="str">
        <f>week2!E47</f>
        <v/>
      </c>
    </row>
    <row r="14" ht="20.25" customHeight="1">
      <c r="A14" s="237" t="str">
        <f>week2!C6</f>
        <v/>
      </c>
      <c r="B14" s="238" t="str">
        <f>week2!D6</f>
        <v/>
      </c>
      <c r="C14" s="238" t="str">
        <f>week2!E6</f>
        <v/>
      </c>
      <c r="D14" s="214" t="str">
        <f>week2!C13</f>
        <v/>
      </c>
      <c r="E14" s="215" t="str">
        <f>week2!D13</f>
        <v/>
      </c>
      <c r="F14" s="215" t="str">
        <f>week2!E13</f>
        <v/>
      </c>
      <c r="G14" s="216" t="str">
        <f>week2!C20</f>
        <v/>
      </c>
      <c r="H14" s="217" t="str">
        <f>week2!D20</f>
        <v/>
      </c>
      <c r="I14" s="217" t="str">
        <f>week2!E20</f>
        <v/>
      </c>
      <c r="J14" s="216" t="str">
        <f>week2!C27</f>
        <v/>
      </c>
      <c r="K14" s="217" t="str">
        <f>week2!D27</f>
        <v/>
      </c>
      <c r="L14" s="217" t="str">
        <f>week2!E27</f>
        <v/>
      </c>
      <c r="M14" s="216" t="str">
        <f>week2!C34</f>
        <v/>
      </c>
      <c r="N14" s="217" t="str">
        <f>week2!D34</f>
        <v/>
      </c>
      <c r="O14" s="217" t="str">
        <f>week2!E34</f>
        <v/>
      </c>
      <c r="P14" s="216" t="str">
        <f>week2!C41</f>
        <v/>
      </c>
      <c r="Q14" s="217" t="str">
        <f>week2!D41</f>
        <v/>
      </c>
      <c r="R14" s="217" t="str">
        <f>week2!E41</f>
        <v/>
      </c>
      <c r="S14" s="214" t="str">
        <f>week2!C48</f>
        <v/>
      </c>
      <c r="T14" s="215" t="str">
        <f>week2!D48</f>
        <v/>
      </c>
      <c r="U14" s="239" t="str">
        <f>week2!E48</f>
        <v/>
      </c>
    </row>
    <row r="15" ht="18.0" customHeight="1">
      <c r="A15" s="237" t="str">
        <f>week2!C7</f>
        <v/>
      </c>
      <c r="B15" s="238" t="str">
        <f>week2!D7</f>
        <v/>
      </c>
      <c r="C15" s="238" t="str">
        <f>week2!E7</f>
        <v/>
      </c>
      <c r="D15" s="214" t="str">
        <f>week2!C14</f>
        <v/>
      </c>
      <c r="E15" s="215" t="str">
        <f>week2!D14</f>
        <v/>
      </c>
      <c r="F15" s="215" t="str">
        <f>week2!E14</f>
        <v/>
      </c>
      <c r="G15" s="216" t="str">
        <f>week2!C21</f>
        <v/>
      </c>
      <c r="H15" s="217" t="str">
        <f>week2!D21</f>
        <v/>
      </c>
      <c r="I15" s="217" t="str">
        <f>week2!E21</f>
        <v/>
      </c>
      <c r="J15" s="216" t="str">
        <f>week2!C28</f>
        <v/>
      </c>
      <c r="K15" s="217" t="str">
        <f>week2!D28</f>
        <v/>
      </c>
      <c r="L15" s="217" t="str">
        <f>week2!E28</f>
        <v/>
      </c>
      <c r="M15" s="216" t="str">
        <f>week2!C35</f>
        <v/>
      </c>
      <c r="N15" s="217" t="str">
        <f>week2!D35</f>
        <v/>
      </c>
      <c r="O15" s="217" t="str">
        <f>week2!E35</f>
        <v/>
      </c>
      <c r="P15" s="216" t="str">
        <f>week2!C42</f>
        <v/>
      </c>
      <c r="Q15" s="217" t="str">
        <f>week2!D42</f>
        <v/>
      </c>
      <c r="R15" s="217" t="str">
        <f>week2!E42</f>
        <v/>
      </c>
      <c r="S15" s="214" t="str">
        <f>week2!C49</f>
        <v/>
      </c>
      <c r="T15" s="215" t="str">
        <f>week2!D49</f>
        <v/>
      </c>
      <c r="U15" s="239" t="str">
        <f>week2!E49</f>
        <v/>
      </c>
    </row>
    <row r="16" ht="19.5" customHeight="1">
      <c r="A16" s="237" t="str">
        <f>week2!C8</f>
        <v/>
      </c>
      <c r="B16" s="238" t="str">
        <f>week2!D8</f>
        <v/>
      </c>
      <c r="C16" s="238" t="str">
        <f>week2!E8</f>
        <v/>
      </c>
      <c r="D16" s="214" t="str">
        <f>week2!C15</f>
        <v/>
      </c>
      <c r="E16" s="215" t="str">
        <f>week2!D15</f>
        <v/>
      </c>
      <c r="F16" s="215" t="str">
        <f>week2!E15</f>
        <v/>
      </c>
      <c r="G16" s="216" t="str">
        <f>week2!C22</f>
        <v/>
      </c>
      <c r="H16" s="217" t="str">
        <f>week2!D22</f>
        <v/>
      </c>
      <c r="I16" s="217" t="str">
        <f>week2!E22</f>
        <v/>
      </c>
      <c r="J16" s="216" t="str">
        <f>week2!C29</f>
        <v/>
      </c>
      <c r="K16" s="217" t="str">
        <f>week2!D29</f>
        <v/>
      </c>
      <c r="L16" s="217" t="str">
        <f>week2!E29</f>
        <v/>
      </c>
      <c r="M16" s="216" t="str">
        <f>week2!C36</f>
        <v/>
      </c>
      <c r="N16" s="217" t="str">
        <f>week2!D36</f>
        <v/>
      </c>
      <c r="O16" s="217" t="str">
        <f>week2!E36</f>
        <v/>
      </c>
      <c r="P16" s="216" t="str">
        <f>week2!C43</f>
        <v/>
      </c>
      <c r="Q16" s="217" t="str">
        <f>week2!D43</f>
        <v/>
      </c>
      <c r="R16" s="217" t="str">
        <f>week2!E43</f>
        <v/>
      </c>
      <c r="S16" s="214" t="str">
        <f>week2!C50</f>
        <v/>
      </c>
      <c r="T16" s="215" t="str">
        <f>week2!D50</f>
        <v/>
      </c>
      <c r="U16" s="239" t="str">
        <f>week2!E50</f>
        <v/>
      </c>
    </row>
    <row r="17" ht="19.5" customHeight="1">
      <c r="A17" s="237" t="str">
        <f>week2!C9</f>
        <v/>
      </c>
      <c r="B17" s="238" t="str">
        <f>week2!D9</f>
        <v/>
      </c>
      <c r="C17" s="238" t="str">
        <f>week2!E9</f>
        <v/>
      </c>
      <c r="D17" s="214" t="str">
        <f>week2!C16</f>
        <v/>
      </c>
      <c r="E17" s="215" t="str">
        <f>week2!D16</f>
        <v/>
      </c>
      <c r="F17" s="215" t="str">
        <f>week2!E16</f>
        <v/>
      </c>
      <c r="G17" s="216" t="str">
        <f>week2!C23</f>
        <v/>
      </c>
      <c r="H17" s="217" t="str">
        <f>week2!D23</f>
        <v/>
      </c>
      <c r="I17" s="217" t="str">
        <f>week2!E23</f>
        <v/>
      </c>
      <c r="J17" s="216" t="str">
        <f>week2!C30</f>
        <v/>
      </c>
      <c r="K17" s="217" t="str">
        <f>week2!D30</f>
        <v/>
      </c>
      <c r="L17" s="217" t="str">
        <f>week2!E30</f>
        <v/>
      </c>
      <c r="M17" s="216" t="str">
        <f>week2!C37</f>
        <v/>
      </c>
      <c r="N17" s="217" t="str">
        <f>week2!D37</f>
        <v/>
      </c>
      <c r="O17" s="217" t="str">
        <f>week2!E37</f>
        <v/>
      </c>
      <c r="P17" s="216" t="str">
        <f>week2!C44</f>
        <v/>
      </c>
      <c r="Q17" s="217" t="str">
        <f>week2!D44</f>
        <v/>
      </c>
      <c r="R17" s="217" t="str">
        <f>week2!E44</f>
        <v/>
      </c>
      <c r="S17" s="214" t="str">
        <f>week2!C51</f>
        <v/>
      </c>
      <c r="T17" s="215" t="str">
        <f>week2!D51</f>
        <v/>
      </c>
      <c r="U17" s="239" t="str">
        <f>week2!E51</f>
        <v/>
      </c>
    </row>
    <row r="18" ht="19.5" customHeight="1">
      <c r="A18" s="240" t="str">
        <f>week2!C10</f>
        <v/>
      </c>
      <c r="B18" s="241" t="str">
        <f>week2!D10</f>
        <v/>
      </c>
      <c r="C18" s="241" t="str">
        <f>week2!E10</f>
        <v/>
      </c>
      <c r="D18" s="221" t="str">
        <f>week2!C17</f>
        <v/>
      </c>
      <c r="E18" s="222" t="str">
        <f>week2!D17</f>
        <v/>
      </c>
      <c r="F18" s="222" t="str">
        <f>week2!E17</f>
        <v/>
      </c>
      <c r="G18" s="223" t="str">
        <f>week2!C24</f>
        <v/>
      </c>
      <c r="H18" s="224" t="str">
        <f>week2!D24</f>
        <v/>
      </c>
      <c r="I18" s="224" t="str">
        <f>week2!E24</f>
        <v/>
      </c>
      <c r="J18" s="223" t="str">
        <f>week2!C31</f>
        <v/>
      </c>
      <c r="K18" s="224" t="str">
        <f>week2!D31</f>
        <v/>
      </c>
      <c r="L18" s="224" t="str">
        <f>week2!E31</f>
        <v/>
      </c>
      <c r="M18" s="223" t="str">
        <f>week2!C38</f>
        <v/>
      </c>
      <c r="N18" s="224" t="str">
        <f>week2!D38</f>
        <v/>
      </c>
      <c r="O18" s="224" t="str">
        <f>week2!E38</f>
        <v/>
      </c>
      <c r="P18" s="223" t="str">
        <f>week2!C45</f>
        <v/>
      </c>
      <c r="Q18" s="224" t="str">
        <f>week2!D45</f>
        <v/>
      </c>
      <c r="R18" s="224" t="str">
        <f>week2!E45</f>
        <v/>
      </c>
      <c r="S18" s="221" t="str">
        <f>week2!C52</f>
        <v/>
      </c>
      <c r="T18" s="222" t="str">
        <f>week2!D52</f>
        <v/>
      </c>
      <c r="U18" s="242" t="str">
        <f>week2!E52</f>
        <v/>
      </c>
    </row>
    <row r="19" hidden="1">
      <c r="A19" s="228">
        <f>S11+1</f>
        <v>45578</v>
      </c>
      <c r="B19" s="13"/>
      <c r="C19" s="230"/>
      <c r="D19" s="228">
        <f>A19+1</f>
        <v>45579</v>
      </c>
      <c r="E19" s="13"/>
      <c r="F19" s="230"/>
      <c r="G19" s="228">
        <f>D19+1</f>
        <v>45580</v>
      </c>
      <c r="H19" s="13"/>
      <c r="I19" s="230"/>
      <c r="J19" s="228">
        <f>G19+1</f>
        <v>45581</v>
      </c>
      <c r="K19" s="13"/>
      <c r="L19" s="230"/>
      <c r="M19" s="228">
        <f>J19+1</f>
        <v>45582</v>
      </c>
      <c r="N19" s="13"/>
      <c r="O19" s="230"/>
      <c r="P19" s="228">
        <f>M19+1</f>
        <v>45583</v>
      </c>
      <c r="Q19" s="13"/>
      <c r="R19" s="230"/>
      <c r="S19" s="228">
        <f>P19+1</f>
        <v>45584</v>
      </c>
      <c r="T19" s="13"/>
      <c r="U19" s="230"/>
    </row>
    <row r="20">
      <c r="A20" s="243">
        <f>DAY(A19)</f>
        <v>13</v>
      </c>
      <c r="B20" s="232"/>
      <c r="C20" s="233"/>
      <c r="D20" s="243">
        <f>DAY(D19)</f>
        <v>14</v>
      </c>
      <c r="E20" s="232"/>
      <c r="F20" s="233"/>
      <c r="G20" s="243">
        <f>DAY(G19)</f>
        <v>15</v>
      </c>
      <c r="H20" s="232"/>
      <c r="I20" s="233"/>
      <c r="J20" s="243">
        <f>DAY(J19)</f>
        <v>16</v>
      </c>
      <c r="K20" s="232"/>
      <c r="L20" s="233"/>
      <c r="M20" s="243">
        <f>DAY(M19)</f>
        <v>17</v>
      </c>
      <c r="N20" s="232"/>
      <c r="O20" s="233"/>
      <c r="P20" s="243">
        <f>DAY(P19)</f>
        <v>18</v>
      </c>
      <c r="Q20" s="232"/>
      <c r="R20" s="233"/>
      <c r="S20" s="243">
        <f>DAY(S19)</f>
        <v>19</v>
      </c>
      <c r="T20" s="232"/>
      <c r="U20" s="233"/>
    </row>
    <row r="21" ht="20.25" customHeight="1">
      <c r="A21" s="234" t="str">
        <f>week3!C5</f>
        <v/>
      </c>
      <c r="B21" s="235" t="str">
        <f>week3!D5</f>
        <v/>
      </c>
      <c r="C21" s="235" t="str">
        <f>week3!E5</f>
        <v/>
      </c>
      <c r="D21" s="209" t="str">
        <f>week3!C12</f>
        <v/>
      </c>
      <c r="E21" s="210" t="str">
        <f>week3!D12</f>
        <v/>
      </c>
      <c r="F21" s="210" t="str">
        <f>week3!E12</f>
        <v/>
      </c>
      <c r="G21" s="209" t="str">
        <f>week3!C19</f>
        <v/>
      </c>
      <c r="H21" s="210" t="str">
        <f>week3!D19</f>
        <v/>
      </c>
      <c r="I21" s="210" t="str">
        <f>week3!E19</f>
        <v/>
      </c>
      <c r="J21" s="209" t="str">
        <f>week3!C26</f>
        <v/>
      </c>
      <c r="K21" s="210" t="str">
        <f>week3!D26</f>
        <v/>
      </c>
      <c r="L21" s="210" t="str">
        <f>week3!E26</f>
        <v/>
      </c>
      <c r="M21" s="209" t="str">
        <f>week3!C33</f>
        <v/>
      </c>
      <c r="N21" s="210" t="str">
        <f>week3!D33</f>
        <v/>
      </c>
      <c r="O21" s="210" t="str">
        <f>week3!E33</f>
        <v/>
      </c>
      <c r="P21" s="209" t="str">
        <f>week3!C40</f>
        <v/>
      </c>
      <c r="Q21" s="210" t="str">
        <f>week3!D40</f>
        <v/>
      </c>
      <c r="R21" s="210" t="str">
        <f>week3!E40</f>
        <v/>
      </c>
      <c r="S21" s="209" t="str">
        <f>week3!C47</f>
        <v/>
      </c>
      <c r="T21" s="210" t="str">
        <f>week3!D47</f>
        <v/>
      </c>
      <c r="U21" s="213" t="str">
        <f>week3!E47</f>
        <v/>
      </c>
    </row>
    <row r="22" ht="18.75" customHeight="1">
      <c r="A22" s="237" t="str">
        <f>week3!C6</f>
        <v/>
      </c>
      <c r="B22" s="238" t="str">
        <f>week3!D6</f>
        <v/>
      </c>
      <c r="C22" s="238" t="str">
        <f>week3!E6</f>
        <v/>
      </c>
      <c r="D22" s="216" t="str">
        <f>week3!C13</f>
        <v/>
      </c>
      <c r="E22" s="217" t="str">
        <f>week3!D13</f>
        <v/>
      </c>
      <c r="F22" s="217" t="str">
        <f>week3!E13</f>
        <v/>
      </c>
      <c r="G22" s="216" t="str">
        <f>week3!C20</f>
        <v/>
      </c>
      <c r="H22" s="217" t="str">
        <f>week3!D20</f>
        <v/>
      </c>
      <c r="I22" s="217" t="str">
        <f>week3!E20</f>
        <v/>
      </c>
      <c r="J22" s="216" t="str">
        <f>week3!C27</f>
        <v/>
      </c>
      <c r="K22" s="217" t="str">
        <f>week3!D27</f>
        <v/>
      </c>
      <c r="L22" s="217" t="str">
        <f>week3!E27</f>
        <v/>
      </c>
      <c r="M22" s="216" t="str">
        <f>week3!C34</f>
        <v/>
      </c>
      <c r="N22" s="217" t="str">
        <f>week3!D34</f>
        <v/>
      </c>
      <c r="O22" s="217" t="str">
        <f>week3!E34</f>
        <v/>
      </c>
      <c r="P22" s="216" t="str">
        <f>week3!C41</f>
        <v/>
      </c>
      <c r="Q22" s="217" t="str">
        <f>week3!D41</f>
        <v/>
      </c>
      <c r="R22" s="217" t="str">
        <f>week3!E41</f>
        <v/>
      </c>
      <c r="S22" s="216" t="str">
        <f>week3!C48</f>
        <v/>
      </c>
      <c r="T22" s="217" t="str">
        <f>week3!D48</f>
        <v/>
      </c>
      <c r="U22" s="220" t="str">
        <f>week3!E48</f>
        <v/>
      </c>
    </row>
    <row r="23" ht="18.75" customHeight="1">
      <c r="A23" s="237" t="str">
        <f>week3!C7</f>
        <v/>
      </c>
      <c r="B23" s="238" t="str">
        <f>week3!D7</f>
        <v/>
      </c>
      <c r="C23" s="238" t="str">
        <f>week3!E7</f>
        <v/>
      </c>
      <c r="D23" s="216" t="str">
        <f>week3!C14</f>
        <v/>
      </c>
      <c r="E23" s="217" t="str">
        <f>week3!D14</f>
        <v/>
      </c>
      <c r="F23" s="217" t="str">
        <f>week3!E14</f>
        <v/>
      </c>
      <c r="G23" s="216" t="str">
        <f>week3!C21</f>
        <v/>
      </c>
      <c r="H23" s="217" t="str">
        <f>week3!D21</f>
        <v/>
      </c>
      <c r="I23" s="217" t="str">
        <f>week3!E21</f>
        <v/>
      </c>
      <c r="J23" s="216" t="str">
        <f>week3!C28</f>
        <v/>
      </c>
      <c r="K23" s="217" t="str">
        <f>week3!D28</f>
        <v/>
      </c>
      <c r="L23" s="217" t="str">
        <f>week3!E28</f>
        <v/>
      </c>
      <c r="M23" s="216" t="str">
        <f>week3!C35</f>
        <v/>
      </c>
      <c r="N23" s="217" t="str">
        <f>week3!D35</f>
        <v/>
      </c>
      <c r="O23" s="217" t="str">
        <f>week3!E35</f>
        <v/>
      </c>
      <c r="P23" s="216" t="str">
        <f>week3!C42</f>
        <v/>
      </c>
      <c r="Q23" s="217" t="str">
        <f>week3!D42</f>
        <v/>
      </c>
      <c r="R23" s="217" t="str">
        <f>week3!E42</f>
        <v/>
      </c>
      <c r="S23" s="216" t="str">
        <f>week3!C49</f>
        <v/>
      </c>
      <c r="T23" s="217" t="str">
        <f>week3!D49</f>
        <v/>
      </c>
      <c r="U23" s="220" t="str">
        <f>week3!E49</f>
        <v/>
      </c>
    </row>
    <row r="24" ht="18.75" customHeight="1">
      <c r="A24" s="237" t="str">
        <f>week3!C8</f>
        <v/>
      </c>
      <c r="B24" s="238" t="str">
        <f>week3!D8</f>
        <v/>
      </c>
      <c r="C24" s="238" t="str">
        <f>week3!E8</f>
        <v/>
      </c>
      <c r="D24" s="216" t="str">
        <f>week3!C15</f>
        <v/>
      </c>
      <c r="E24" s="217" t="str">
        <f>week3!D15</f>
        <v/>
      </c>
      <c r="F24" s="217" t="str">
        <f>week3!E15</f>
        <v/>
      </c>
      <c r="G24" s="216" t="str">
        <f>week3!C22</f>
        <v/>
      </c>
      <c r="H24" s="217" t="str">
        <f>week3!D22</f>
        <v/>
      </c>
      <c r="I24" s="217" t="str">
        <f>week3!E22</f>
        <v/>
      </c>
      <c r="J24" s="216" t="str">
        <f>week3!C29</f>
        <v/>
      </c>
      <c r="K24" s="217" t="str">
        <f>week3!D29</f>
        <v/>
      </c>
      <c r="L24" s="217" t="str">
        <f>week3!E29</f>
        <v/>
      </c>
      <c r="M24" s="216" t="str">
        <f>week3!C36</f>
        <v/>
      </c>
      <c r="N24" s="217" t="str">
        <f>week3!D36</f>
        <v/>
      </c>
      <c r="O24" s="217" t="str">
        <f>week3!E36</f>
        <v/>
      </c>
      <c r="P24" s="216" t="str">
        <f>week3!C43</f>
        <v/>
      </c>
      <c r="Q24" s="217" t="str">
        <f>week3!D43</f>
        <v/>
      </c>
      <c r="R24" s="217" t="str">
        <f>week3!E43</f>
        <v/>
      </c>
      <c r="S24" s="216" t="str">
        <f>week3!C50</f>
        <v/>
      </c>
      <c r="T24" s="217" t="str">
        <f>week3!D50</f>
        <v/>
      </c>
      <c r="U24" s="220" t="str">
        <f>week3!E50</f>
        <v/>
      </c>
    </row>
    <row r="25" ht="18.0" customHeight="1">
      <c r="A25" s="237" t="str">
        <f>week3!C9</f>
        <v/>
      </c>
      <c r="B25" s="238" t="str">
        <f>week3!D9</f>
        <v/>
      </c>
      <c r="C25" s="238" t="str">
        <f>week3!E9</f>
        <v/>
      </c>
      <c r="D25" s="216" t="str">
        <f>week3!C16</f>
        <v/>
      </c>
      <c r="E25" s="217" t="str">
        <f>week3!D16</f>
        <v/>
      </c>
      <c r="F25" s="217" t="str">
        <f>week3!E16</f>
        <v/>
      </c>
      <c r="G25" s="216" t="str">
        <f>week3!C23</f>
        <v/>
      </c>
      <c r="H25" s="217" t="str">
        <f>week3!D23</f>
        <v/>
      </c>
      <c r="I25" s="217" t="str">
        <f>week3!E23</f>
        <v/>
      </c>
      <c r="J25" s="216" t="str">
        <f>week3!C30</f>
        <v/>
      </c>
      <c r="K25" s="217" t="str">
        <f>week3!D30</f>
        <v/>
      </c>
      <c r="L25" s="217" t="str">
        <f>week3!E30</f>
        <v/>
      </c>
      <c r="M25" s="216" t="str">
        <f>week3!C37</f>
        <v/>
      </c>
      <c r="N25" s="217" t="str">
        <f>week3!D37</f>
        <v/>
      </c>
      <c r="O25" s="217" t="str">
        <f>week3!E37</f>
        <v/>
      </c>
      <c r="P25" s="216" t="str">
        <f>week3!C44</f>
        <v/>
      </c>
      <c r="Q25" s="217" t="str">
        <f>week3!D44</f>
        <v/>
      </c>
      <c r="R25" s="217" t="str">
        <f>week3!E44</f>
        <v/>
      </c>
      <c r="S25" s="216" t="str">
        <f>week3!C51</f>
        <v/>
      </c>
      <c r="T25" s="217" t="str">
        <f>week3!D51</f>
        <v/>
      </c>
      <c r="U25" s="220" t="str">
        <f>week3!E51</f>
        <v/>
      </c>
    </row>
    <row r="26" ht="18.0" customHeight="1">
      <c r="A26" s="240" t="str">
        <f>week3!C10</f>
        <v/>
      </c>
      <c r="B26" s="241" t="str">
        <f>week3!D10</f>
        <v/>
      </c>
      <c r="C26" s="241" t="str">
        <f>week3!E10</f>
        <v/>
      </c>
      <c r="D26" s="223" t="str">
        <f>week3!C17</f>
        <v/>
      </c>
      <c r="E26" s="224" t="str">
        <f>week3!D17</f>
        <v/>
      </c>
      <c r="F26" s="224" t="str">
        <f>week3!E17</f>
        <v/>
      </c>
      <c r="G26" s="223" t="str">
        <f>week3!C24</f>
        <v/>
      </c>
      <c r="H26" s="224" t="str">
        <f>week3!D24</f>
        <v/>
      </c>
      <c r="I26" s="224" t="str">
        <f>week3!E24</f>
        <v/>
      </c>
      <c r="J26" s="223" t="str">
        <f>week3!C31</f>
        <v/>
      </c>
      <c r="K26" s="224" t="str">
        <f>week3!D31</f>
        <v/>
      </c>
      <c r="L26" s="224" t="str">
        <f>week3!E31</f>
        <v/>
      </c>
      <c r="M26" s="223" t="str">
        <f>week3!C38</f>
        <v/>
      </c>
      <c r="N26" s="224" t="str">
        <f>week3!D38</f>
        <v/>
      </c>
      <c r="O26" s="224" t="str">
        <f>week3!E38</f>
        <v/>
      </c>
      <c r="P26" s="223" t="str">
        <f>week3!C45</f>
        <v/>
      </c>
      <c r="Q26" s="224" t="str">
        <f>week3!D45</f>
        <v/>
      </c>
      <c r="R26" s="224" t="str">
        <f>week3!E45</f>
        <v/>
      </c>
      <c r="S26" s="223" t="str">
        <f>week3!C52</f>
        <v/>
      </c>
      <c r="T26" s="224" t="str">
        <f>week3!D52</f>
        <v/>
      </c>
      <c r="U26" s="227" t="str">
        <f>week3!E52</f>
        <v/>
      </c>
    </row>
    <row r="27" hidden="1">
      <c r="A27" s="228">
        <f>S19+1</f>
        <v>45585</v>
      </c>
      <c r="B27" s="13"/>
      <c r="C27" s="230"/>
      <c r="D27" s="228">
        <f>A27+1</f>
        <v>45586</v>
      </c>
      <c r="E27" s="13"/>
      <c r="F27" s="230"/>
      <c r="G27" s="228">
        <f>D27+1</f>
        <v>45587</v>
      </c>
      <c r="H27" s="13"/>
      <c r="I27" s="230"/>
      <c r="J27" s="228">
        <f>G27+1</f>
        <v>45588</v>
      </c>
      <c r="K27" s="13"/>
      <c r="L27" s="230"/>
      <c r="M27" s="228">
        <f>J27+1</f>
        <v>45589</v>
      </c>
      <c r="N27" s="13"/>
      <c r="O27" s="230"/>
      <c r="P27" s="228">
        <f>M27+1</f>
        <v>45590</v>
      </c>
      <c r="Q27" s="13"/>
      <c r="R27" s="230"/>
      <c r="S27" s="228">
        <f>P27+1</f>
        <v>45591</v>
      </c>
      <c r="T27" s="13"/>
      <c r="U27" s="230"/>
    </row>
    <row r="28">
      <c r="A28" s="244">
        <f>DAY(A27)</f>
        <v>20</v>
      </c>
      <c r="B28" s="198"/>
      <c r="C28" s="199"/>
      <c r="D28" s="243">
        <f>DAY(D27)</f>
        <v>21</v>
      </c>
      <c r="E28" s="232"/>
      <c r="F28" s="233"/>
      <c r="G28" s="243">
        <f>DAY(G27)</f>
        <v>22</v>
      </c>
      <c r="H28" s="232"/>
      <c r="I28" s="233"/>
      <c r="J28" s="244">
        <f>DAY(J27)</f>
        <v>23</v>
      </c>
      <c r="K28" s="198"/>
      <c r="L28" s="199"/>
      <c r="M28" s="243">
        <f>DAY(M27)</f>
        <v>24</v>
      </c>
      <c r="N28" s="232"/>
      <c r="O28" s="233"/>
      <c r="P28" s="244">
        <f>DAY(P27)</f>
        <v>25</v>
      </c>
      <c r="Q28" s="198"/>
      <c r="R28" s="199"/>
      <c r="S28" s="243">
        <f>DAY(S27)</f>
        <v>26</v>
      </c>
      <c r="T28" s="232"/>
      <c r="U28" s="233"/>
    </row>
    <row r="29" ht="21.75" customHeight="1">
      <c r="A29" s="207" t="str">
        <f>week4!C5</f>
        <v/>
      </c>
      <c r="B29" s="208" t="str">
        <f>week4!D5</f>
        <v/>
      </c>
      <c r="C29" s="208" t="str">
        <f>week4!E5</f>
        <v/>
      </c>
      <c r="D29" s="209" t="str">
        <f>week4!C12</f>
        <v/>
      </c>
      <c r="E29" s="210" t="str">
        <f>week4!D12</f>
        <v/>
      </c>
      <c r="F29" s="210" t="str">
        <f>week4!E12</f>
        <v/>
      </c>
      <c r="G29" s="207" t="str">
        <f>week4!C19</f>
        <v/>
      </c>
      <c r="H29" s="208" t="str">
        <f>week4!D19</f>
        <v/>
      </c>
      <c r="I29" s="236" t="str">
        <f>week4!E19</f>
        <v/>
      </c>
      <c r="J29" s="215" t="str">
        <f>week4!C26</f>
        <v/>
      </c>
      <c r="K29" s="215" t="str">
        <f>week4!D26</f>
        <v/>
      </c>
      <c r="L29" s="215" t="str">
        <f>week4!E26</f>
        <v/>
      </c>
      <c r="M29" s="245" t="str">
        <f>week4!C33</f>
        <v/>
      </c>
      <c r="N29" s="246" t="str">
        <f>week4!D33</f>
        <v/>
      </c>
      <c r="O29" s="247" t="str">
        <f>week4!E33</f>
        <v/>
      </c>
      <c r="P29" s="217" t="str">
        <f>week4!C40</f>
        <v/>
      </c>
      <c r="Q29" s="217" t="str">
        <f>week4!D40</f>
        <v/>
      </c>
      <c r="R29" s="217" t="str">
        <f>week4!E40</f>
        <v/>
      </c>
      <c r="S29" s="207" t="str">
        <f>week4!C47</f>
        <v/>
      </c>
      <c r="T29" s="208" t="str">
        <f>week4!D47</f>
        <v/>
      </c>
      <c r="U29" s="236" t="str">
        <f>week4!E47</f>
        <v/>
      </c>
    </row>
    <row r="30" ht="21.0" customHeight="1">
      <c r="A30" s="214" t="str">
        <f>week4!C6</f>
        <v/>
      </c>
      <c r="B30" s="215" t="str">
        <f>week4!D6</f>
        <v/>
      </c>
      <c r="C30" s="215" t="str">
        <f>week4!E6</f>
        <v/>
      </c>
      <c r="D30" s="216" t="str">
        <f>week4!C13</f>
        <v/>
      </c>
      <c r="E30" s="217" t="str">
        <f>week4!D13</f>
        <v/>
      </c>
      <c r="F30" s="217" t="str">
        <f>week4!E13</f>
        <v/>
      </c>
      <c r="G30" s="214" t="str">
        <f>week4!C20</f>
        <v/>
      </c>
      <c r="H30" s="215" t="str">
        <f>week4!D20</f>
        <v/>
      </c>
      <c r="I30" s="239" t="str">
        <f>week4!E20</f>
        <v/>
      </c>
      <c r="J30" s="215" t="str">
        <f>week4!C27</f>
        <v/>
      </c>
      <c r="K30" s="215" t="str">
        <f>week4!D27</f>
        <v/>
      </c>
      <c r="L30" s="215" t="str">
        <f>week4!E27</f>
        <v/>
      </c>
      <c r="M30" s="248" t="str">
        <f>week4!C34</f>
        <v/>
      </c>
      <c r="N30" s="249" t="str">
        <f>week4!D34</f>
        <v/>
      </c>
      <c r="O30" s="250" t="str">
        <f>week4!E34</f>
        <v/>
      </c>
      <c r="P30" s="217" t="str">
        <f>week4!C41</f>
        <v/>
      </c>
      <c r="Q30" s="217" t="str">
        <f>week4!D41</f>
        <v/>
      </c>
      <c r="R30" s="217" t="str">
        <f>week4!E41</f>
        <v/>
      </c>
      <c r="S30" s="214" t="str">
        <f>week4!C48</f>
        <v/>
      </c>
      <c r="T30" s="215" t="str">
        <f>week4!D48</f>
        <v/>
      </c>
      <c r="U30" s="239" t="str">
        <f>week4!E48</f>
        <v/>
      </c>
    </row>
    <row r="31" ht="19.5" customHeight="1">
      <c r="A31" s="214" t="str">
        <f>week4!C7</f>
        <v/>
      </c>
      <c r="B31" s="215" t="str">
        <f>week4!D7</f>
        <v/>
      </c>
      <c r="C31" s="215" t="str">
        <f>week4!E7</f>
        <v/>
      </c>
      <c r="D31" s="216" t="str">
        <f>week4!C14</f>
        <v/>
      </c>
      <c r="E31" s="217" t="str">
        <f>week4!D14</f>
        <v/>
      </c>
      <c r="F31" s="217" t="str">
        <f>week4!E14</f>
        <v/>
      </c>
      <c r="G31" s="214" t="str">
        <f>week4!C21</f>
        <v/>
      </c>
      <c r="H31" s="215" t="str">
        <f>week4!D21</f>
        <v/>
      </c>
      <c r="I31" s="239" t="str">
        <f>week4!E21</f>
        <v/>
      </c>
      <c r="J31" s="215" t="str">
        <f>week4!C28</f>
        <v/>
      </c>
      <c r="K31" s="215" t="str">
        <f>week4!D28</f>
        <v/>
      </c>
      <c r="L31" s="215" t="str">
        <f>week4!E28</f>
        <v/>
      </c>
      <c r="M31" s="248" t="str">
        <f>week4!C35</f>
        <v/>
      </c>
      <c r="N31" s="249" t="str">
        <f>week4!D35</f>
        <v/>
      </c>
      <c r="O31" s="250" t="str">
        <f>week4!E35</f>
        <v/>
      </c>
      <c r="P31" s="217" t="str">
        <f>week4!C42</f>
        <v/>
      </c>
      <c r="Q31" s="217" t="str">
        <f>week4!D42</f>
        <v/>
      </c>
      <c r="R31" s="217" t="str">
        <f>week4!E42</f>
        <v/>
      </c>
      <c r="S31" s="214" t="str">
        <f>week4!C49</f>
        <v/>
      </c>
      <c r="T31" s="215" t="str">
        <f>week4!D49</f>
        <v/>
      </c>
      <c r="U31" s="239" t="str">
        <f>week4!E49</f>
        <v/>
      </c>
    </row>
    <row r="32" ht="21.0" customHeight="1">
      <c r="A32" s="214" t="str">
        <f>week4!C8</f>
        <v/>
      </c>
      <c r="B32" s="215" t="str">
        <f>week4!D8</f>
        <v/>
      </c>
      <c r="C32" s="215" t="str">
        <f>week4!E8</f>
        <v/>
      </c>
      <c r="D32" s="216" t="str">
        <f>week4!C15</f>
        <v/>
      </c>
      <c r="E32" s="217" t="str">
        <f>week4!D15</f>
        <v/>
      </c>
      <c r="F32" s="217" t="str">
        <f>week4!E15</f>
        <v/>
      </c>
      <c r="G32" s="214" t="str">
        <f>week4!C22</f>
        <v/>
      </c>
      <c r="H32" s="215" t="str">
        <f>week4!D22</f>
        <v/>
      </c>
      <c r="I32" s="239" t="str">
        <f>week4!E22</f>
        <v/>
      </c>
      <c r="J32" s="215" t="str">
        <f>week4!C29</f>
        <v/>
      </c>
      <c r="K32" s="215" t="str">
        <f>week4!D29</f>
        <v/>
      </c>
      <c r="L32" s="215" t="str">
        <f>week4!E29</f>
        <v/>
      </c>
      <c r="M32" s="248" t="str">
        <f>week4!C36</f>
        <v/>
      </c>
      <c r="N32" s="249" t="str">
        <f>week4!D36</f>
        <v/>
      </c>
      <c r="O32" s="250" t="str">
        <f>week4!E36</f>
        <v/>
      </c>
      <c r="P32" s="217" t="str">
        <f>week4!C43</f>
        <v/>
      </c>
      <c r="Q32" s="217" t="str">
        <f>week4!D43</f>
        <v/>
      </c>
      <c r="R32" s="217" t="str">
        <f>week4!E43</f>
        <v/>
      </c>
      <c r="S32" s="214" t="str">
        <f>week4!C50</f>
        <v/>
      </c>
      <c r="T32" s="215" t="str">
        <f>week4!D50</f>
        <v/>
      </c>
      <c r="U32" s="239" t="str">
        <f>week4!E50</f>
        <v/>
      </c>
    </row>
    <row r="33" ht="19.5" customHeight="1">
      <c r="A33" s="214" t="str">
        <f>week4!C9</f>
        <v/>
      </c>
      <c r="B33" s="215" t="str">
        <f>week4!D9</f>
        <v/>
      </c>
      <c r="C33" s="215" t="str">
        <f>week4!E9</f>
        <v/>
      </c>
      <c r="D33" s="216" t="str">
        <f>week4!C16</f>
        <v/>
      </c>
      <c r="E33" s="217" t="str">
        <f>week4!D16</f>
        <v/>
      </c>
      <c r="F33" s="217" t="str">
        <f>week4!E16</f>
        <v/>
      </c>
      <c r="G33" s="214" t="str">
        <f>week4!C23</f>
        <v/>
      </c>
      <c r="H33" s="215" t="str">
        <f>week4!D23</f>
        <v/>
      </c>
      <c r="I33" s="239" t="str">
        <f>week4!E23</f>
        <v/>
      </c>
      <c r="J33" s="215" t="str">
        <f>week4!C30</f>
        <v/>
      </c>
      <c r="K33" s="215" t="str">
        <f>week4!D30</f>
        <v/>
      </c>
      <c r="L33" s="215" t="str">
        <f>week4!E30</f>
        <v/>
      </c>
      <c r="M33" s="248" t="str">
        <f>week4!C37</f>
        <v/>
      </c>
      <c r="N33" s="249" t="str">
        <f>week4!D37</f>
        <v/>
      </c>
      <c r="O33" s="250" t="str">
        <f>week4!E37</f>
        <v/>
      </c>
      <c r="P33" s="217" t="str">
        <f>week4!C44</f>
        <v/>
      </c>
      <c r="Q33" s="217" t="str">
        <f>week4!D44</f>
        <v/>
      </c>
      <c r="R33" s="217" t="str">
        <f>week4!E44</f>
        <v/>
      </c>
      <c r="S33" s="214" t="str">
        <f>week4!C51</f>
        <v/>
      </c>
      <c r="T33" s="215" t="str">
        <f>week4!D51</f>
        <v/>
      </c>
      <c r="U33" s="239" t="str">
        <f>week4!E51</f>
        <v/>
      </c>
    </row>
    <row r="34">
      <c r="A34" s="221" t="str">
        <f>week4!C10</f>
        <v/>
      </c>
      <c r="B34" s="222" t="str">
        <f>week4!D10</f>
        <v/>
      </c>
      <c r="C34" s="222" t="str">
        <f>week4!E10</f>
        <v/>
      </c>
      <c r="D34" s="223" t="str">
        <f>week4!C17</f>
        <v/>
      </c>
      <c r="E34" s="224" t="str">
        <f>week4!D17</f>
        <v/>
      </c>
      <c r="F34" s="224" t="str">
        <f>week4!E17</f>
        <v/>
      </c>
      <c r="G34" s="221" t="str">
        <f>week4!C24</f>
        <v/>
      </c>
      <c r="H34" s="222" t="str">
        <f>week4!D24</f>
        <v/>
      </c>
      <c r="I34" s="242" t="str">
        <f>week4!E24</f>
        <v/>
      </c>
      <c r="J34" s="215" t="str">
        <f>week4!C31</f>
        <v/>
      </c>
      <c r="K34" s="215" t="str">
        <f>week4!D31</f>
        <v/>
      </c>
      <c r="L34" s="215" t="str">
        <f>week4!E31</f>
        <v/>
      </c>
      <c r="M34" s="251" t="str">
        <f>week4!C38</f>
        <v/>
      </c>
      <c r="N34" s="252" t="str">
        <f>week4!D38</f>
        <v/>
      </c>
      <c r="O34" s="253" t="str">
        <f>week4!E38</f>
        <v/>
      </c>
      <c r="P34" s="217" t="str">
        <f>week4!C45</f>
        <v/>
      </c>
      <c r="Q34" s="217" t="str">
        <f>week4!D45</f>
        <v/>
      </c>
      <c r="R34" s="217" t="str">
        <f>week4!E45</f>
        <v/>
      </c>
      <c r="S34" s="221" t="str">
        <f>week4!C52</f>
        <v/>
      </c>
      <c r="T34" s="222" t="str">
        <f>week4!D52</f>
        <v/>
      </c>
      <c r="U34" s="242" t="str">
        <f>week4!E52</f>
        <v/>
      </c>
    </row>
    <row r="35" hidden="1">
      <c r="A35" s="254">
        <f>S27+1</f>
        <v>45592</v>
      </c>
      <c r="D35" s="255">
        <f>A35+1</f>
        <v>45593</v>
      </c>
      <c r="G35" s="255">
        <f>D35+1</f>
        <v>45594</v>
      </c>
      <c r="J35" s="255">
        <f>G35+1</f>
        <v>45595</v>
      </c>
      <c r="M35" s="255">
        <f>J35+1</f>
        <v>45596</v>
      </c>
      <c r="P35" s="255">
        <f>M35+1</f>
        <v>45597</v>
      </c>
      <c r="S35" s="255">
        <f>P35+1</f>
        <v>45598</v>
      </c>
      <c r="U35" s="256"/>
    </row>
    <row r="36">
      <c r="A36" s="243">
        <f>DAY(A35)</f>
        <v>27</v>
      </c>
      <c r="B36" s="232"/>
      <c r="C36" s="233"/>
      <c r="D36" s="243">
        <f>DAY(D35)</f>
        <v>28</v>
      </c>
      <c r="E36" s="232"/>
      <c r="F36" s="233"/>
      <c r="G36" s="243">
        <f>DAY(G35)</f>
        <v>29</v>
      </c>
      <c r="H36" s="232"/>
      <c r="I36" s="233"/>
      <c r="J36" s="243">
        <f>DAY(J35)</f>
        <v>30</v>
      </c>
      <c r="K36" s="232"/>
      <c r="L36" s="233"/>
      <c r="M36" s="243">
        <f>DAY(M35)</f>
        <v>31</v>
      </c>
      <c r="N36" s="232"/>
      <c r="O36" s="233"/>
      <c r="P36" s="243">
        <f>DAY(P35)</f>
        <v>1</v>
      </c>
      <c r="Q36" s="232"/>
      <c r="R36" s="233"/>
      <c r="S36" s="243">
        <f>DAY(S35)</f>
        <v>2</v>
      </c>
      <c r="T36" s="232"/>
      <c r="U36" s="233"/>
    </row>
    <row r="37" ht="19.5" customHeight="1">
      <c r="A37" s="207" t="str">
        <f>week5!C5</f>
        <v/>
      </c>
      <c r="B37" s="208" t="str">
        <f>week5!D5</f>
        <v/>
      </c>
      <c r="C37" s="208" t="str">
        <f>week5!E5</f>
        <v/>
      </c>
      <c r="D37" s="234" t="str">
        <f>week5!C12</f>
        <v/>
      </c>
      <c r="E37" s="235" t="str">
        <f>week5!D12</f>
        <v/>
      </c>
      <c r="F37" s="235" t="str">
        <f>week5!E12</f>
        <v/>
      </c>
      <c r="G37" s="234" t="str">
        <f>week5!C19</f>
        <v/>
      </c>
      <c r="H37" s="235" t="str">
        <f>week5!D19</f>
        <v/>
      </c>
      <c r="I37" s="235" t="str">
        <f>week5!E19</f>
        <v/>
      </c>
      <c r="J37" s="234" t="str">
        <f>week5!C26</f>
        <v/>
      </c>
      <c r="K37" s="235" t="str">
        <f>week5!D26</f>
        <v/>
      </c>
      <c r="L37" s="235" t="str">
        <f>week5!E26</f>
        <v/>
      </c>
      <c r="M37" s="234" t="str">
        <f>week5!C33</f>
        <v/>
      </c>
      <c r="N37" s="235" t="str">
        <f>week5!D33</f>
        <v/>
      </c>
      <c r="O37" s="235" t="str">
        <f>week5!E33</f>
        <v/>
      </c>
      <c r="P37" s="234" t="str">
        <f>week5!C40</f>
        <v/>
      </c>
      <c r="Q37" s="235" t="str">
        <f>week5!D40</f>
        <v/>
      </c>
      <c r="R37" s="235" t="str">
        <f>week5!E40</f>
        <v/>
      </c>
      <c r="S37" s="207" t="str">
        <f>week5!C47</f>
        <v/>
      </c>
      <c r="T37" s="208" t="str">
        <f>week5!D47</f>
        <v/>
      </c>
      <c r="U37" s="236" t="str">
        <f>week5!E47</f>
        <v/>
      </c>
    </row>
    <row r="38" ht="18.75" customHeight="1">
      <c r="A38" s="214" t="str">
        <f>week5!C6</f>
        <v/>
      </c>
      <c r="B38" s="215" t="str">
        <f>week5!D6</f>
        <v/>
      </c>
      <c r="C38" s="215" t="str">
        <f>week5!E6</f>
        <v/>
      </c>
      <c r="D38" s="237" t="str">
        <f>week5!C13</f>
        <v/>
      </c>
      <c r="E38" s="238" t="str">
        <f>week5!D13</f>
        <v/>
      </c>
      <c r="F38" s="238" t="str">
        <f>week5!E13</f>
        <v/>
      </c>
      <c r="G38" s="237" t="str">
        <f>week5!C20</f>
        <v/>
      </c>
      <c r="H38" s="238" t="str">
        <f>week5!D20</f>
        <v/>
      </c>
      <c r="I38" s="238" t="str">
        <f>week5!E20</f>
        <v/>
      </c>
      <c r="J38" s="237" t="str">
        <f>week5!C27</f>
        <v/>
      </c>
      <c r="K38" s="238" t="str">
        <f>week5!D27</f>
        <v/>
      </c>
      <c r="L38" s="238" t="str">
        <f>week5!E27</f>
        <v/>
      </c>
      <c r="M38" s="237" t="str">
        <f>week5!C34</f>
        <v/>
      </c>
      <c r="N38" s="238" t="str">
        <f>week5!D34</f>
        <v/>
      </c>
      <c r="O38" s="238" t="str">
        <f>week5!E34</f>
        <v/>
      </c>
      <c r="P38" s="237" t="str">
        <f>week5!C41</f>
        <v/>
      </c>
      <c r="Q38" s="238" t="str">
        <f>week5!D41</f>
        <v/>
      </c>
      <c r="R38" s="238" t="str">
        <f>week5!E41</f>
        <v/>
      </c>
      <c r="S38" s="214" t="str">
        <f>week5!C48</f>
        <v/>
      </c>
      <c r="T38" s="215" t="str">
        <f>week5!D48</f>
        <v/>
      </c>
      <c r="U38" s="239" t="str">
        <f>week5!E48</f>
        <v/>
      </c>
    </row>
    <row r="39" ht="18.75" customHeight="1">
      <c r="A39" s="214" t="str">
        <f>week5!C7</f>
        <v/>
      </c>
      <c r="B39" s="215" t="str">
        <f>week5!D7</f>
        <v/>
      </c>
      <c r="C39" s="215" t="str">
        <f>week5!E7</f>
        <v/>
      </c>
      <c r="D39" s="237" t="str">
        <f>week5!C14</f>
        <v/>
      </c>
      <c r="E39" s="238" t="str">
        <f>week5!D14</f>
        <v/>
      </c>
      <c r="F39" s="238" t="str">
        <f>week5!E14</f>
        <v/>
      </c>
      <c r="G39" s="237" t="str">
        <f>week5!C21</f>
        <v/>
      </c>
      <c r="H39" s="238" t="str">
        <f>week5!D21</f>
        <v/>
      </c>
      <c r="I39" s="238" t="str">
        <f>week5!E21</f>
        <v/>
      </c>
      <c r="J39" s="237" t="str">
        <f>week5!C28</f>
        <v/>
      </c>
      <c r="K39" s="238" t="str">
        <f>week5!D28</f>
        <v/>
      </c>
      <c r="L39" s="238" t="str">
        <f>week5!E28</f>
        <v/>
      </c>
      <c r="M39" s="237" t="str">
        <f>week5!C35</f>
        <v/>
      </c>
      <c r="N39" s="238" t="str">
        <f>week5!D35</f>
        <v/>
      </c>
      <c r="O39" s="238" t="str">
        <f>week5!E35</f>
        <v/>
      </c>
      <c r="P39" s="237" t="str">
        <f>week5!C42</f>
        <v/>
      </c>
      <c r="Q39" s="238" t="str">
        <f>week5!D42</f>
        <v/>
      </c>
      <c r="R39" s="238" t="str">
        <f>week5!E42</f>
        <v/>
      </c>
      <c r="S39" s="214" t="str">
        <f>week5!C49</f>
        <v/>
      </c>
      <c r="T39" s="215" t="str">
        <f>week5!D49</f>
        <v/>
      </c>
      <c r="U39" s="239" t="str">
        <f>week5!E49</f>
        <v/>
      </c>
    </row>
    <row r="40" ht="20.25" customHeight="1">
      <c r="A40" s="214" t="str">
        <f>week5!C8</f>
        <v/>
      </c>
      <c r="B40" s="215" t="str">
        <f>week5!D8</f>
        <v/>
      </c>
      <c r="C40" s="215" t="str">
        <f>week5!E8</f>
        <v/>
      </c>
      <c r="D40" s="237" t="str">
        <f>week5!C15</f>
        <v/>
      </c>
      <c r="E40" s="238" t="str">
        <f>week5!D15</f>
        <v/>
      </c>
      <c r="F40" s="238" t="str">
        <f>week5!E15</f>
        <v/>
      </c>
      <c r="G40" s="237" t="str">
        <f>week5!C22</f>
        <v/>
      </c>
      <c r="H40" s="238" t="str">
        <f>week5!D22</f>
        <v/>
      </c>
      <c r="I40" s="238" t="str">
        <f>week5!E22</f>
        <v/>
      </c>
      <c r="J40" s="237" t="str">
        <f>week5!C29</f>
        <v/>
      </c>
      <c r="K40" s="238" t="str">
        <f>week5!D29</f>
        <v/>
      </c>
      <c r="L40" s="238" t="str">
        <f>week5!E29</f>
        <v/>
      </c>
      <c r="M40" s="237" t="str">
        <f>week5!C36</f>
        <v/>
      </c>
      <c r="N40" s="238" t="str">
        <f>week5!D36</f>
        <v/>
      </c>
      <c r="O40" s="238" t="str">
        <f>week5!E36</f>
        <v/>
      </c>
      <c r="P40" s="237" t="str">
        <f>week5!C43</f>
        <v/>
      </c>
      <c r="Q40" s="238" t="str">
        <f>week5!D43</f>
        <v/>
      </c>
      <c r="R40" s="238" t="str">
        <f>week5!E43</f>
        <v/>
      </c>
      <c r="S40" s="214" t="str">
        <f>week5!C50</f>
        <v/>
      </c>
      <c r="T40" s="215" t="str">
        <f>week5!D50</f>
        <v/>
      </c>
      <c r="U40" s="239" t="str">
        <f>week5!E50</f>
        <v/>
      </c>
    </row>
    <row r="41" ht="19.5" customHeight="1">
      <c r="A41" s="214" t="str">
        <f>week5!C9</f>
        <v/>
      </c>
      <c r="B41" s="215" t="str">
        <f>week5!D9</f>
        <v/>
      </c>
      <c r="C41" s="215" t="str">
        <f>week5!E9</f>
        <v/>
      </c>
      <c r="D41" s="237" t="str">
        <f>week5!C16</f>
        <v/>
      </c>
      <c r="E41" s="238" t="str">
        <f>week5!D16</f>
        <v/>
      </c>
      <c r="F41" s="238" t="str">
        <f>week5!E16</f>
        <v/>
      </c>
      <c r="G41" s="237" t="str">
        <f>week5!C23</f>
        <v/>
      </c>
      <c r="H41" s="238" t="str">
        <f>week5!D23</f>
        <v/>
      </c>
      <c r="I41" s="238" t="str">
        <f>week5!E23</f>
        <v/>
      </c>
      <c r="J41" s="237" t="str">
        <f>week5!C30</f>
        <v/>
      </c>
      <c r="K41" s="238" t="str">
        <f>week5!D30</f>
        <v/>
      </c>
      <c r="L41" s="238" t="str">
        <f>week5!E30</f>
        <v/>
      </c>
      <c r="M41" s="237" t="str">
        <f>week5!C37</f>
        <v/>
      </c>
      <c r="N41" s="238" t="str">
        <f>week5!D37</f>
        <v/>
      </c>
      <c r="O41" s="238" t="str">
        <f>week5!E37</f>
        <v/>
      </c>
      <c r="P41" s="237" t="str">
        <f>week5!C44</f>
        <v/>
      </c>
      <c r="Q41" s="238" t="str">
        <f>week5!D44</f>
        <v/>
      </c>
      <c r="R41" s="238" t="str">
        <f>week5!E44</f>
        <v/>
      </c>
      <c r="S41" s="214" t="str">
        <f>week5!C51</f>
        <v/>
      </c>
      <c r="T41" s="215" t="str">
        <f>week5!D51</f>
        <v/>
      </c>
      <c r="U41" s="239" t="str">
        <f>week5!E51</f>
        <v/>
      </c>
    </row>
    <row r="42" ht="19.5" customHeight="1">
      <c r="A42" s="221" t="str">
        <f>week5!C10</f>
        <v/>
      </c>
      <c r="B42" s="222" t="str">
        <f>week5!D10</f>
        <v/>
      </c>
      <c r="C42" s="222" t="str">
        <f>week5!E10</f>
        <v/>
      </c>
      <c r="D42" s="240" t="str">
        <f>week5!C17</f>
        <v/>
      </c>
      <c r="E42" s="241" t="str">
        <f>week5!D17</f>
        <v/>
      </c>
      <c r="F42" s="241" t="str">
        <f>week5!E17</f>
        <v/>
      </c>
      <c r="G42" s="240" t="str">
        <f>week5!C24</f>
        <v/>
      </c>
      <c r="H42" s="241" t="str">
        <f>week5!D24</f>
        <v/>
      </c>
      <c r="I42" s="241" t="str">
        <f>week5!E24</f>
        <v/>
      </c>
      <c r="J42" s="240" t="str">
        <f>week5!C31</f>
        <v/>
      </c>
      <c r="K42" s="241" t="str">
        <f>week5!D31</f>
        <v/>
      </c>
      <c r="L42" s="241" t="str">
        <f>week5!E31</f>
        <v/>
      </c>
      <c r="M42" s="240" t="str">
        <f>week5!C38</f>
        <v/>
      </c>
      <c r="N42" s="241" t="str">
        <f>week5!D38</f>
        <v/>
      </c>
      <c r="O42" s="241" t="str">
        <f>week5!E38</f>
        <v/>
      </c>
      <c r="P42" s="240" t="str">
        <f>week5!C45</f>
        <v/>
      </c>
      <c r="Q42" s="241" t="str">
        <f>week5!D45</f>
        <v/>
      </c>
      <c r="R42" s="241" t="str">
        <f>week5!E45</f>
        <v/>
      </c>
      <c r="S42" s="221" t="str">
        <f>week5!C52</f>
        <v/>
      </c>
      <c r="T42" s="222" t="str">
        <f>week5!D52</f>
        <v/>
      </c>
      <c r="U42" s="242" t="str">
        <f>week5!E52</f>
        <v/>
      </c>
    </row>
    <row r="43" hidden="1">
      <c r="A43" s="254">
        <f>S35+1</f>
        <v>45599</v>
      </c>
      <c r="D43" s="255">
        <f>A43+1</f>
        <v>45600</v>
      </c>
      <c r="G43" s="255">
        <f>D43+1</f>
        <v>45601</v>
      </c>
      <c r="J43" s="255">
        <f>G43+1</f>
        <v>45602</v>
      </c>
      <c r="M43" s="255">
        <f>J43+1</f>
        <v>45603</v>
      </c>
      <c r="P43" s="255">
        <f>M43+1</f>
        <v>45604</v>
      </c>
      <c r="S43" s="255">
        <f>P43+1</f>
        <v>45605</v>
      </c>
      <c r="U43" s="256"/>
    </row>
    <row r="44">
      <c r="A44" s="244">
        <f>DAY(A43)</f>
        <v>3</v>
      </c>
      <c r="B44" s="198"/>
      <c r="C44" s="199"/>
      <c r="D44" s="243">
        <f>DAY(D43)</f>
        <v>4</v>
      </c>
      <c r="E44" s="232"/>
      <c r="F44" s="233"/>
      <c r="G44" s="243">
        <f>DAY(G43)</f>
        <v>5</v>
      </c>
      <c r="H44" s="232"/>
      <c r="I44" s="233"/>
      <c r="J44" s="243">
        <f>DAY(J43)</f>
        <v>6</v>
      </c>
      <c r="K44" s="232"/>
      <c r="L44" s="233"/>
      <c r="M44" s="243">
        <f>DAY(M43)</f>
        <v>7</v>
      </c>
      <c r="N44" s="232"/>
      <c r="O44" s="233"/>
      <c r="P44" s="243">
        <f>DAY(P43)</f>
        <v>8</v>
      </c>
      <c r="Q44" s="232"/>
      <c r="R44" s="233"/>
      <c r="S44" s="243">
        <f>DAY(S43)</f>
        <v>9</v>
      </c>
      <c r="T44" s="232"/>
      <c r="U44" s="233"/>
    </row>
    <row r="45">
      <c r="A45" s="214" t="str">
        <f>week6!C5</f>
        <v/>
      </c>
      <c r="B45" s="215" t="str">
        <f>week6!D5</f>
        <v/>
      </c>
      <c r="C45" s="215" t="str">
        <f>week6!E5</f>
        <v/>
      </c>
      <c r="D45" s="234" t="str">
        <f>week6!C12</f>
        <v/>
      </c>
      <c r="E45" s="235" t="str">
        <f>week6!D12</f>
        <v/>
      </c>
      <c r="F45" s="235" t="str">
        <f>week6!E12</f>
        <v/>
      </c>
      <c r="G45" s="234" t="str">
        <f>week6!C19</f>
        <v/>
      </c>
      <c r="H45" s="235" t="str">
        <f>week6!D19</f>
        <v/>
      </c>
      <c r="I45" s="257" t="str">
        <f>week6!E19</f>
        <v/>
      </c>
      <c r="J45" s="235" t="str">
        <f>week6!C26</f>
        <v/>
      </c>
      <c r="K45" s="235" t="str">
        <f>week6!D26</f>
        <v/>
      </c>
      <c r="L45" s="235" t="str">
        <f>week6!E26</f>
        <v/>
      </c>
      <c r="M45" s="234" t="str">
        <f>week6!C33</f>
        <v/>
      </c>
      <c r="N45" s="235" t="str">
        <f>week6!D33</f>
        <v/>
      </c>
      <c r="O45" s="235" t="str">
        <f>week6!E33</f>
        <v/>
      </c>
      <c r="P45" s="234" t="str">
        <f>week6!C40</f>
        <v/>
      </c>
      <c r="Q45" s="235" t="str">
        <f>week6!D40</f>
        <v/>
      </c>
      <c r="R45" s="235" t="str">
        <f>week6!E40</f>
        <v/>
      </c>
      <c r="S45" s="207" t="str">
        <f>week6!C47</f>
        <v/>
      </c>
      <c r="T45" s="208" t="str">
        <f>week6!D47</f>
        <v/>
      </c>
      <c r="U45" s="236" t="str">
        <f>week6!E47</f>
        <v/>
      </c>
    </row>
    <row r="46">
      <c r="A46" s="214" t="str">
        <f>week6!C6</f>
        <v/>
      </c>
      <c r="B46" s="215" t="str">
        <f>week6!D6</f>
        <v/>
      </c>
      <c r="C46" s="215" t="str">
        <f>week6!E6</f>
        <v/>
      </c>
      <c r="D46" s="237" t="str">
        <f>week6!C13</f>
        <v/>
      </c>
      <c r="E46" s="238" t="str">
        <f>week6!D13</f>
        <v/>
      </c>
      <c r="F46" s="238" t="str">
        <f>week6!E13</f>
        <v/>
      </c>
      <c r="G46" s="237" t="str">
        <f>week6!C20</f>
        <v/>
      </c>
      <c r="H46" s="238" t="str">
        <f>week6!D20</f>
        <v/>
      </c>
      <c r="I46" s="258" t="str">
        <f>week6!E20</f>
        <v/>
      </c>
      <c r="J46" s="238" t="str">
        <f>week6!C27</f>
        <v/>
      </c>
      <c r="K46" s="238" t="str">
        <f>week6!D27</f>
        <v/>
      </c>
      <c r="L46" s="238" t="str">
        <f>week6!E27</f>
        <v/>
      </c>
      <c r="M46" s="237" t="str">
        <f>week6!C34</f>
        <v/>
      </c>
      <c r="N46" s="238" t="str">
        <f>week6!D34</f>
        <v/>
      </c>
      <c r="O46" s="238" t="str">
        <f>week6!E34</f>
        <v/>
      </c>
      <c r="P46" s="237" t="str">
        <f>week6!C41</f>
        <v/>
      </c>
      <c r="Q46" s="238" t="str">
        <f>week6!D41</f>
        <v/>
      </c>
      <c r="R46" s="238" t="str">
        <f>week6!E41</f>
        <v/>
      </c>
      <c r="S46" s="214" t="str">
        <f>week6!C48</f>
        <v/>
      </c>
      <c r="T46" s="215" t="str">
        <f>week6!D48</f>
        <v/>
      </c>
      <c r="U46" s="239" t="str">
        <f>week6!E48</f>
        <v/>
      </c>
    </row>
    <row r="47">
      <c r="A47" s="214" t="str">
        <f>week6!C7</f>
        <v/>
      </c>
      <c r="B47" s="215" t="str">
        <f>week6!D7</f>
        <v/>
      </c>
      <c r="C47" s="215" t="str">
        <f>week6!E7</f>
        <v/>
      </c>
      <c r="D47" s="237" t="str">
        <f>week6!C14</f>
        <v/>
      </c>
      <c r="E47" s="238" t="str">
        <f>week6!D14</f>
        <v/>
      </c>
      <c r="F47" s="238" t="str">
        <f>week6!E14</f>
        <v/>
      </c>
      <c r="G47" s="237" t="str">
        <f>week6!C21</f>
        <v/>
      </c>
      <c r="H47" s="238" t="str">
        <f>week6!D21</f>
        <v/>
      </c>
      <c r="I47" s="258" t="str">
        <f>week6!E21</f>
        <v/>
      </c>
      <c r="J47" s="238" t="str">
        <f>week6!C28</f>
        <v/>
      </c>
      <c r="K47" s="238" t="str">
        <f>week6!D28</f>
        <v/>
      </c>
      <c r="L47" s="238" t="str">
        <f>week6!E28</f>
        <v/>
      </c>
      <c r="M47" s="237" t="str">
        <f>week6!C35</f>
        <v/>
      </c>
      <c r="N47" s="238" t="str">
        <f>week6!D35</f>
        <v/>
      </c>
      <c r="O47" s="238" t="str">
        <f>week6!E35</f>
        <v/>
      </c>
      <c r="P47" s="237" t="str">
        <f>week6!C42</f>
        <v/>
      </c>
      <c r="Q47" s="238" t="str">
        <f>week6!D42</f>
        <v/>
      </c>
      <c r="R47" s="238" t="str">
        <f>week6!E42</f>
        <v/>
      </c>
      <c r="S47" s="214" t="str">
        <f>week6!C49</f>
        <v/>
      </c>
      <c r="T47" s="215" t="str">
        <f>week6!D49</f>
        <v/>
      </c>
      <c r="U47" s="239" t="str">
        <f>week6!E49</f>
        <v/>
      </c>
    </row>
    <row r="48">
      <c r="A48" s="214" t="str">
        <f>week6!C8</f>
        <v/>
      </c>
      <c r="B48" s="215" t="str">
        <f>week6!D8</f>
        <v/>
      </c>
      <c r="C48" s="215" t="str">
        <f>week6!E8</f>
        <v/>
      </c>
      <c r="D48" s="237" t="str">
        <f>week6!C15</f>
        <v/>
      </c>
      <c r="E48" s="238" t="str">
        <f>week6!D15</f>
        <v/>
      </c>
      <c r="F48" s="238" t="str">
        <f>week6!E15</f>
        <v/>
      </c>
      <c r="G48" s="237" t="str">
        <f>week6!C22</f>
        <v/>
      </c>
      <c r="H48" s="238" t="str">
        <f>week6!D22</f>
        <v/>
      </c>
      <c r="I48" s="258" t="str">
        <f>week6!E22</f>
        <v/>
      </c>
      <c r="J48" s="238" t="str">
        <f>week6!C29</f>
        <v/>
      </c>
      <c r="K48" s="238" t="str">
        <f>week6!D29</f>
        <v/>
      </c>
      <c r="L48" s="238" t="str">
        <f>week6!E29</f>
        <v/>
      </c>
      <c r="M48" s="237" t="str">
        <f>week6!C36</f>
        <v/>
      </c>
      <c r="N48" s="238" t="str">
        <f>week6!D36</f>
        <v/>
      </c>
      <c r="O48" s="238" t="str">
        <f>week6!E36</f>
        <v/>
      </c>
      <c r="P48" s="237" t="str">
        <f>week6!C43</f>
        <v/>
      </c>
      <c r="Q48" s="238" t="str">
        <f>week6!D43</f>
        <v/>
      </c>
      <c r="R48" s="238" t="str">
        <f>week6!E43</f>
        <v/>
      </c>
      <c r="S48" s="214" t="str">
        <f>week6!C50</f>
        <v/>
      </c>
      <c r="T48" s="215" t="str">
        <f>week6!D50</f>
        <v/>
      </c>
      <c r="U48" s="239" t="str">
        <f>week6!E50</f>
        <v/>
      </c>
    </row>
    <row r="49">
      <c r="A49" s="214" t="str">
        <f>week6!C9</f>
        <v/>
      </c>
      <c r="B49" s="215" t="str">
        <f>week6!D9</f>
        <v/>
      </c>
      <c r="C49" s="215" t="str">
        <f>week6!E9</f>
        <v/>
      </c>
      <c r="D49" s="237" t="str">
        <f>week6!C16</f>
        <v/>
      </c>
      <c r="E49" s="238" t="str">
        <f>week6!D16</f>
        <v/>
      </c>
      <c r="F49" s="238" t="str">
        <f>week6!E16</f>
        <v/>
      </c>
      <c r="G49" s="237" t="str">
        <f>week6!C23</f>
        <v/>
      </c>
      <c r="H49" s="238" t="str">
        <f>week6!D23</f>
        <v/>
      </c>
      <c r="I49" s="258" t="str">
        <f>week6!E23</f>
        <v/>
      </c>
      <c r="J49" s="238" t="str">
        <f>week6!C37</f>
        <v/>
      </c>
      <c r="K49" s="238" t="str">
        <f>week6!D30</f>
        <v/>
      </c>
      <c r="L49" s="238" t="str">
        <f>week6!E30</f>
        <v/>
      </c>
      <c r="M49" s="237" t="str">
        <f>week6!C37</f>
        <v/>
      </c>
      <c r="N49" s="238" t="str">
        <f>week6!D37</f>
        <v/>
      </c>
      <c r="O49" s="238" t="str">
        <f>week6!E37</f>
        <v/>
      </c>
      <c r="P49" s="237" t="str">
        <f>week6!C44</f>
        <v/>
      </c>
      <c r="Q49" s="238" t="str">
        <f>week6!D44</f>
        <v/>
      </c>
      <c r="R49" s="238" t="str">
        <f>week6!E44</f>
        <v/>
      </c>
      <c r="S49" s="214" t="str">
        <f>week6!C51</f>
        <v/>
      </c>
      <c r="T49" s="215" t="str">
        <f>week6!D51</f>
        <v/>
      </c>
      <c r="U49" s="239" t="str">
        <f>week6!E51</f>
        <v/>
      </c>
    </row>
    <row r="50">
      <c r="A50" s="221" t="str">
        <f>week6!C10</f>
        <v/>
      </c>
      <c r="B50" s="222" t="str">
        <f>week6!D10</f>
        <v/>
      </c>
      <c r="C50" s="222" t="str">
        <f>week6!E10</f>
        <v/>
      </c>
      <c r="D50" s="240" t="str">
        <f>week6!C17</f>
        <v/>
      </c>
      <c r="E50" s="241" t="str">
        <f>week6!D17</f>
        <v/>
      </c>
      <c r="F50" s="241" t="str">
        <f>week6!E17</f>
        <v/>
      </c>
      <c r="G50" s="240" t="str">
        <f>week6!C24</f>
        <v/>
      </c>
      <c r="H50" s="241" t="str">
        <f>week6!D24</f>
        <v/>
      </c>
      <c r="I50" s="259" t="str">
        <f>week6!E24</f>
        <v/>
      </c>
      <c r="J50" s="241" t="str">
        <f>week6!C38</f>
        <v/>
      </c>
      <c r="K50" s="241" t="str">
        <f>week6!D31</f>
        <v/>
      </c>
      <c r="L50" s="241" t="str">
        <f>week6!E31</f>
        <v/>
      </c>
      <c r="M50" s="240" t="str">
        <f>week6!C38</f>
        <v/>
      </c>
      <c r="N50" s="241" t="str">
        <f>week6!D38</f>
        <v/>
      </c>
      <c r="O50" s="241" t="str">
        <f>week6!E38</f>
        <v/>
      </c>
      <c r="P50" s="240" t="str">
        <f>week6!C45</f>
        <v/>
      </c>
      <c r="Q50" s="241" t="str">
        <f>week6!D45</f>
        <v/>
      </c>
      <c r="R50" s="241" t="str">
        <f>week6!E45</f>
        <v/>
      </c>
      <c r="S50" s="221" t="str">
        <f>week6!C52</f>
        <v/>
      </c>
      <c r="T50" s="222" t="str">
        <f>week6!D52</f>
        <v/>
      </c>
      <c r="U50" s="242" t="str">
        <f>week6!E52</f>
        <v/>
      </c>
    </row>
  </sheetData>
  <mergeCells count="92">
    <mergeCell ref="A19:C19"/>
    <mergeCell ref="D20:F20"/>
    <mergeCell ref="G20:I20"/>
    <mergeCell ref="J20:L20"/>
    <mergeCell ref="M20:O20"/>
    <mergeCell ref="P20:R20"/>
    <mergeCell ref="S20:U20"/>
    <mergeCell ref="A20:C20"/>
    <mergeCell ref="D27:F27"/>
    <mergeCell ref="G27:I27"/>
    <mergeCell ref="J27:L27"/>
    <mergeCell ref="M27:O27"/>
    <mergeCell ref="P27:R27"/>
    <mergeCell ref="S27:U27"/>
    <mergeCell ref="A27:C27"/>
    <mergeCell ref="D28:F28"/>
    <mergeCell ref="G28:I28"/>
    <mergeCell ref="J28:L28"/>
    <mergeCell ref="M28:O28"/>
    <mergeCell ref="P28:R28"/>
    <mergeCell ref="S28:U28"/>
    <mergeCell ref="A28:C28"/>
    <mergeCell ref="D35:F35"/>
    <mergeCell ref="G35:I35"/>
    <mergeCell ref="J35:L35"/>
    <mergeCell ref="M35:O35"/>
    <mergeCell ref="P35:R35"/>
    <mergeCell ref="S35:U35"/>
    <mergeCell ref="A35:C35"/>
    <mergeCell ref="D36:F36"/>
    <mergeCell ref="G36:I36"/>
    <mergeCell ref="J36:L36"/>
    <mergeCell ref="M36:O36"/>
    <mergeCell ref="P36:R36"/>
    <mergeCell ref="S36:U36"/>
    <mergeCell ref="A36:C36"/>
    <mergeCell ref="D43:F43"/>
    <mergeCell ref="G43:I43"/>
    <mergeCell ref="J43:L43"/>
    <mergeCell ref="M43:O43"/>
    <mergeCell ref="P43:R43"/>
    <mergeCell ref="S43:U43"/>
    <mergeCell ref="A1:U1"/>
    <mergeCell ref="D2:F2"/>
    <mergeCell ref="G2:I2"/>
    <mergeCell ref="J2:L2"/>
    <mergeCell ref="M2:O2"/>
    <mergeCell ref="P2:R2"/>
    <mergeCell ref="S2:U2"/>
    <mergeCell ref="A2:C2"/>
    <mergeCell ref="D3:F3"/>
    <mergeCell ref="G3:I3"/>
    <mergeCell ref="J3:L3"/>
    <mergeCell ref="M3:O3"/>
    <mergeCell ref="P3:R3"/>
    <mergeCell ref="S3:U3"/>
    <mergeCell ref="A3:C3"/>
    <mergeCell ref="D4:F4"/>
    <mergeCell ref="G4:I4"/>
    <mergeCell ref="J4:L4"/>
    <mergeCell ref="M4:O4"/>
    <mergeCell ref="P4:R4"/>
    <mergeCell ref="S4:U4"/>
    <mergeCell ref="A4:C4"/>
    <mergeCell ref="D11:F11"/>
    <mergeCell ref="G11:I11"/>
    <mergeCell ref="J11:L11"/>
    <mergeCell ref="M11:O11"/>
    <mergeCell ref="P11:R11"/>
    <mergeCell ref="S11:U11"/>
    <mergeCell ref="A11:C11"/>
    <mergeCell ref="D12:F12"/>
    <mergeCell ref="G12:I12"/>
    <mergeCell ref="J12:L12"/>
    <mergeCell ref="M12:O12"/>
    <mergeCell ref="P12:R12"/>
    <mergeCell ref="S12:U12"/>
    <mergeCell ref="A12:C12"/>
    <mergeCell ref="D19:F19"/>
    <mergeCell ref="G19:I19"/>
    <mergeCell ref="J19:L19"/>
    <mergeCell ref="M19:O19"/>
    <mergeCell ref="P19:R19"/>
    <mergeCell ref="S19:U19"/>
    <mergeCell ref="A43:C43"/>
    <mergeCell ref="A44:C44"/>
    <mergeCell ref="D44:F44"/>
    <mergeCell ref="G44:I44"/>
    <mergeCell ref="J44:L44"/>
    <mergeCell ref="M44:O44"/>
    <mergeCell ref="P44:R44"/>
    <mergeCell ref="S44:U44"/>
  </mergeCells>
  <conditionalFormatting sqref="A1:U50">
    <cfRule type="containsText" dxfId="0" priority="1" operator="containsText" text="Aman">
      <formula>NOT(ISERROR(SEARCH(("Aman"),(A1))))</formula>
    </cfRule>
  </conditionalFormatting>
  <conditionalFormatting sqref="A4:U50">
    <cfRule type="containsText" dxfId="1" priority="2" operator="containsText" text="Isaac">
      <formula>NOT(ISERROR(SEARCH(("Isaac"),(A4))))</formula>
    </cfRule>
  </conditionalFormatting>
  <conditionalFormatting sqref="A1:U50">
    <cfRule type="containsText" dxfId="2" priority="3" operator="containsText" text="Vinusha">
      <formula>NOT(ISERROR(SEARCH(("Vinusha"),(A1))))</formula>
    </cfRule>
  </conditionalFormatting>
  <conditionalFormatting sqref="A4:U50">
    <cfRule type="containsText" dxfId="3" priority="4" operator="containsText" text="Jenna">
      <formula>NOT(ISERROR(SEARCH(("Jenna"),(A4))))</formula>
    </cfRule>
  </conditionalFormatting>
  <conditionalFormatting sqref="A1:U50">
    <cfRule type="containsText" dxfId="4" priority="5" operator="containsText" text="Chitti">
      <formula>NOT(ISERROR(SEARCH(("Chitti"),(A1))))</formula>
    </cfRule>
  </conditionalFormatting>
  <conditionalFormatting sqref="A4:U50">
    <cfRule type="containsText" dxfId="5" priority="6" operator="containsText" text="SriKanth">
      <formula>NOT(ISERROR(SEARCH(("SriKanth"),(A4))))</formula>
    </cfRule>
  </conditionalFormatting>
  <conditionalFormatting sqref="A4:U50">
    <cfRule type="containsText" dxfId="6" priority="7" operator="containsText" text="Naga">
      <formula>NOT(ISERROR(SEARCH(("Naga"),(A4))))</formula>
    </cfRule>
  </conditionalFormatting>
  <conditionalFormatting sqref="A5:U50">
    <cfRule type="containsText" dxfId="7" priority="8" operator="containsText" text="Keerthi">
      <formula>NOT(ISERROR(SEARCH(("Keerthi"),(A5))))</formula>
    </cfRule>
  </conditionalFormatting>
  <conditionalFormatting sqref="P56">
    <cfRule type="notContainsBlanks" dxfId="8" priority="9">
      <formula>LEN(TRIM(P56))&gt;0</formula>
    </cfRule>
  </conditionalFormatting>
  <conditionalFormatting sqref="V44">
    <cfRule type="notContainsBlanks" dxfId="8" priority="10">
      <formula>LEN(TRIM(V44))&gt;0</formula>
    </cfRule>
  </conditionalFormatting>
  <conditionalFormatting sqref="A1:U50">
    <cfRule type="containsText" dxfId="9" priority="11" operator="containsText" text="Caroline">
      <formula>NOT(ISERROR(SEARCH(("Caroline"),(A1))))</formula>
    </cfRule>
  </conditionalFormatting>
  <conditionalFormatting sqref="AD24">
    <cfRule type="notContainsBlanks" dxfId="8" priority="12">
      <formula>LEN(TRIM(AD24))&gt;0</formula>
    </cfRule>
  </conditionalFormatting>
  <conditionalFormatting sqref="A1:AF1021">
    <cfRule type="containsText" dxfId="10" priority="13" operator="containsText" text="Chaitan">
      <formula>NOT(ISERROR(SEARCH(("Chaitan"),(A1))))</formula>
    </cfRule>
  </conditionalFormatting>
  <conditionalFormatting sqref="A1:AF1021">
    <cfRule type="containsText" dxfId="11" priority="14" operator="containsText" text="STAT">
      <formula>NOT(ISERROR(SEARCH(("STAT"),(A1))))</formula>
    </cfRule>
  </conditionalFormatting>
  <printOptions gridLines="1" horizontalCentered="1"/>
  <pageMargins bottom="0.75" footer="0.0" header="0.0" left="0.7" right="0.7" top="0.75"/>
  <pageSetup cellComments="atEnd" orientation="landscape" pageOrder="overThenDown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2" max="2" width="4.88"/>
    <col customWidth="1" min="3" max="3" width="5.38"/>
    <col customWidth="1" min="5" max="5" width="5.0"/>
    <col customWidth="1" min="6" max="6" width="5.63"/>
    <col customWidth="1" min="7" max="7" width="12.88"/>
    <col customWidth="1" min="8" max="8" width="4.88"/>
    <col customWidth="1" min="9" max="9" width="5.75"/>
    <col customWidth="1" min="11" max="11" width="5.25"/>
    <col customWidth="1" min="12" max="12" width="5.88"/>
    <col customWidth="1" min="14" max="14" width="5.25"/>
    <col customWidth="1" min="15" max="15" width="4.88"/>
    <col customWidth="1" min="17" max="17" width="5.5"/>
    <col customWidth="1" min="18" max="18" width="5.25"/>
    <col customWidth="1" min="20" max="20" width="5.5"/>
    <col customWidth="1" min="21" max="21" width="5.25"/>
  </cols>
  <sheetData>
    <row r="1">
      <c r="A1" s="197">
        <f>week1!B2</f>
        <v>45566</v>
      </c>
      <c r="B1" s="198"/>
      <c r="C1" s="198"/>
      <c r="D1" s="198"/>
      <c r="E1" s="198"/>
      <c r="F1" s="198"/>
      <c r="G1" s="198"/>
      <c r="H1" s="198"/>
      <c r="I1" s="198"/>
      <c r="J1" s="198"/>
      <c r="K1" s="198"/>
      <c r="L1" s="198"/>
      <c r="M1" s="198"/>
      <c r="N1" s="198"/>
      <c r="O1" s="198"/>
      <c r="P1" s="198"/>
      <c r="Q1" s="198"/>
      <c r="R1" s="198"/>
      <c r="S1" s="198"/>
      <c r="T1" s="198"/>
      <c r="U1" s="199"/>
      <c r="V1" s="200"/>
    </row>
    <row r="2">
      <c r="A2" s="201" t="s">
        <v>71</v>
      </c>
      <c r="B2" s="198"/>
      <c r="C2" s="202"/>
      <c r="D2" s="203" t="s">
        <v>72</v>
      </c>
      <c r="E2" s="198"/>
      <c r="F2" s="202"/>
      <c r="G2" s="203" t="s">
        <v>73</v>
      </c>
      <c r="H2" s="198"/>
      <c r="I2" s="202"/>
      <c r="J2" s="203" t="s">
        <v>74</v>
      </c>
      <c r="K2" s="198"/>
      <c r="L2" s="202"/>
      <c r="M2" s="203" t="s">
        <v>75</v>
      </c>
      <c r="N2" s="198"/>
      <c r="O2" s="202"/>
      <c r="P2" s="203" t="s">
        <v>76</v>
      </c>
      <c r="Q2" s="198"/>
      <c r="R2" s="202"/>
      <c r="S2" s="203" t="s">
        <v>77</v>
      </c>
      <c r="T2" s="198"/>
      <c r="U2" s="199"/>
    </row>
    <row r="3">
      <c r="A3" s="260">
        <f>week1!B5</f>
        <v>45564</v>
      </c>
      <c r="B3" s="198"/>
      <c r="C3" s="199"/>
      <c r="D3" s="205">
        <f>A3+1</f>
        <v>45565</v>
      </c>
      <c r="E3" s="198"/>
      <c r="F3" s="199"/>
      <c r="G3" s="205">
        <f>D3+1</f>
        <v>45566</v>
      </c>
      <c r="H3" s="198"/>
      <c r="I3" s="199"/>
      <c r="J3" s="205">
        <f>G3+1</f>
        <v>45567</v>
      </c>
      <c r="K3" s="198"/>
      <c r="L3" s="199"/>
      <c r="M3" s="205">
        <f>J3+1</f>
        <v>45568</v>
      </c>
      <c r="N3" s="198"/>
      <c r="O3" s="199"/>
      <c r="P3" s="205">
        <f>M3+1</f>
        <v>45569</v>
      </c>
      <c r="Q3" s="198"/>
      <c r="R3" s="199"/>
      <c r="S3" s="205">
        <f>P3+1</f>
        <v>45570</v>
      </c>
      <c r="T3" s="198"/>
      <c r="U3" s="199"/>
    </row>
    <row r="4">
      <c r="A4" s="206">
        <f>DAY(A3)</f>
        <v>29</v>
      </c>
      <c r="B4" s="198"/>
      <c r="C4" s="199"/>
      <c r="D4" s="206">
        <f>DAY(D3)</f>
        <v>30</v>
      </c>
      <c r="E4" s="198"/>
      <c r="F4" s="199"/>
      <c r="G4" s="206">
        <f>DAY(G3)</f>
        <v>1</v>
      </c>
      <c r="H4" s="198"/>
      <c r="I4" s="199"/>
      <c r="J4" s="206">
        <f>DAY(J3)</f>
        <v>2</v>
      </c>
      <c r="K4" s="198"/>
      <c r="L4" s="199"/>
      <c r="M4" s="206">
        <f>DAY(M3)</f>
        <v>3</v>
      </c>
      <c r="N4" s="198"/>
      <c r="O4" s="199"/>
      <c r="P4" s="206">
        <f>DAY(P3)</f>
        <v>4</v>
      </c>
      <c r="Q4" s="198"/>
      <c r="R4" s="199"/>
      <c r="S4" s="206">
        <f>DAY(S3)</f>
        <v>5</v>
      </c>
      <c r="T4" s="198"/>
      <c r="U4" s="199"/>
    </row>
    <row r="5" ht="18.0" customHeight="1">
      <c r="A5" s="207" t="str">
        <f>week1!C5</f>
        <v/>
      </c>
      <c r="B5" s="208" t="str">
        <f>week1!D5</f>
        <v/>
      </c>
      <c r="C5" s="208" t="str">
        <f>week1!E5</f>
        <v/>
      </c>
      <c r="D5" s="209" t="str">
        <f>week1!C12</f>
        <v/>
      </c>
      <c r="E5" s="210" t="str">
        <f>week1!D12</f>
        <v/>
      </c>
      <c r="F5" s="210" t="str">
        <f>week1!E12</f>
        <v/>
      </c>
      <c r="G5" s="209" t="str">
        <f>week1!C19</f>
        <v/>
      </c>
      <c r="H5" s="210" t="str">
        <f>week1!D19</f>
        <v/>
      </c>
      <c r="I5" s="210" t="str">
        <f>week1!E19</f>
        <v/>
      </c>
      <c r="J5" s="211" t="str">
        <f>week1!C26</f>
        <v/>
      </c>
      <c r="K5" s="212" t="str">
        <f>week1!D26</f>
        <v/>
      </c>
      <c r="L5" s="212" t="str">
        <f>week1!E26</f>
        <v/>
      </c>
      <c r="M5" s="209" t="str">
        <f>week1!C33</f>
        <v/>
      </c>
      <c r="N5" s="210" t="str">
        <f>week1!D33</f>
        <v/>
      </c>
      <c r="O5" s="210" t="str">
        <f>week1!E33</f>
        <v/>
      </c>
      <c r="P5" s="209" t="str">
        <f>week1!C40</f>
        <v/>
      </c>
      <c r="Q5" s="210" t="str">
        <f>week1!D40</f>
        <v/>
      </c>
      <c r="R5" s="210" t="str">
        <f>week1!E40</f>
        <v/>
      </c>
      <c r="S5" s="209" t="str">
        <f>week1!C47</f>
        <v/>
      </c>
      <c r="T5" s="210" t="str">
        <f>week1!D47</f>
        <v/>
      </c>
      <c r="U5" s="213" t="str">
        <f>week1!E47</f>
        <v/>
      </c>
    </row>
    <row r="6" ht="18.75" customHeight="1">
      <c r="A6" s="214" t="str">
        <f>week1!C6</f>
        <v/>
      </c>
      <c r="B6" s="215" t="str">
        <f>week1!D6</f>
        <v/>
      </c>
      <c r="C6" s="215" t="str">
        <f>week1!E6</f>
        <v/>
      </c>
      <c r="D6" s="216" t="str">
        <f>week1!C13</f>
        <v/>
      </c>
      <c r="E6" s="217" t="str">
        <f>week1!D13</f>
        <v/>
      </c>
      <c r="F6" s="217" t="str">
        <f>week1!E13</f>
        <v/>
      </c>
      <c r="G6" s="216" t="str">
        <f>week1!C20</f>
        <v/>
      </c>
      <c r="H6" s="217" t="str">
        <f>week1!D20</f>
        <v/>
      </c>
      <c r="I6" s="217" t="str">
        <f>week1!E20</f>
        <v/>
      </c>
      <c r="J6" s="218" t="str">
        <f>week1!C27</f>
        <v/>
      </c>
      <c r="K6" s="219" t="str">
        <f>week1!D27</f>
        <v/>
      </c>
      <c r="L6" s="219" t="str">
        <f>week1!E27</f>
        <v/>
      </c>
      <c r="M6" s="216" t="str">
        <f>week1!C34</f>
        <v/>
      </c>
      <c r="N6" s="217" t="str">
        <f>week1!D34</f>
        <v/>
      </c>
      <c r="O6" s="217" t="str">
        <f>week1!E34</f>
        <v/>
      </c>
      <c r="P6" s="216" t="str">
        <f>week1!C41</f>
        <v/>
      </c>
      <c r="Q6" s="217" t="str">
        <f>week1!D41</f>
        <v/>
      </c>
      <c r="R6" s="217" t="str">
        <f>week1!E41</f>
        <v/>
      </c>
      <c r="S6" s="216" t="str">
        <f>week1!C48</f>
        <v/>
      </c>
      <c r="T6" s="217" t="str">
        <f>week1!D48</f>
        <v/>
      </c>
      <c r="U6" s="220" t="str">
        <f>week1!E48</f>
        <v/>
      </c>
    </row>
    <row r="7" ht="18.75" customHeight="1">
      <c r="A7" s="214" t="str">
        <f>week1!C7</f>
        <v/>
      </c>
      <c r="B7" s="215" t="str">
        <f>week1!D7</f>
        <v/>
      </c>
      <c r="C7" s="215" t="str">
        <f>week1!E7</f>
        <v/>
      </c>
      <c r="D7" s="216" t="str">
        <f>week1!C14</f>
        <v/>
      </c>
      <c r="E7" s="217" t="str">
        <f>week1!D14</f>
        <v/>
      </c>
      <c r="F7" s="217" t="str">
        <f>week1!E14</f>
        <v/>
      </c>
      <c r="G7" s="216" t="str">
        <f>week1!C21</f>
        <v/>
      </c>
      <c r="H7" s="217" t="str">
        <f>week1!D21</f>
        <v/>
      </c>
      <c r="I7" s="217" t="str">
        <f>week1!E21</f>
        <v/>
      </c>
      <c r="J7" s="218" t="str">
        <f>week1!C28</f>
        <v/>
      </c>
      <c r="K7" s="219" t="str">
        <f>week1!D28</f>
        <v/>
      </c>
      <c r="L7" s="219" t="str">
        <f>week1!E28</f>
        <v/>
      </c>
      <c r="M7" s="216" t="str">
        <f>week1!C35</f>
        <v/>
      </c>
      <c r="N7" s="217" t="str">
        <f>week1!D35</f>
        <v/>
      </c>
      <c r="O7" s="217" t="str">
        <f>week1!E35</f>
        <v/>
      </c>
      <c r="P7" s="216" t="str">
        <f>week1!C42</f>
        <v/>
      </c>
      <c r="Q7" s="217" t="str">
        <f>week1!D42</f>
        <v/>
      </c>
      <c r="R7" s="217" t="str">
        <f>week1!E42</f>
        <v/>
      </c>
      <c r="S7" s="216" t="str">
        <f>week1!C49</f>
        <v/>
      </c>
      <c r="T7" s="217" t="str">
        <f>week1!D49</f>
        <v/>
      </c>
      <c r="U7" s="220" t="str">
        <f>week1!E49</f>
        <v/>
      </c>
    </row>
    <row r="8" ht="16.5" customHeight="1">
      <c r="A8" s="214" t="str">
        <f>week1!C8</f>
        <v/>
      </c>
      <c r="B8" s="215" t="str">
        <f>week1!D8</f>
        <v/>
      </c>
      <c r="C8" s="215" t="str">
        <f>week1!E8</f>
        <v/>
      </c>
      <c r="D8" s="216" t="str">
        <f>week1!C15</f>
        <v/>
      </c>
      <c r="E8" s="217" t="str">
        <f>week1!D15</f>
        <v/>
      </c>
      <c r="F8" s="217" t="str">
        <f>week1!E15</f>
        <v/>
      </c>
      <c r="G8" s="216" t="str">
        <f>week1!C22</f>
        <v/>
      </c>
      <c r="H8" s="217" t="str">
        <f>week1!D22</f>
        <v/>
      </c>
      <c r="I8" s="217" t="str">
        <f>week1!E22</f>
        <v/>
      </c>
      <c r="J8" s="218" t="str">
        <f>week1!C29</f>
        <v/>
      </c>
      <c r="K8" s="219" t="str">
        <f>week1!D29</f>
        <v/>
      </c>
      <c r="L8" s="219" t="str">
        <f>week1!E29</f>
        <v/>
      </c>
      <c r="M8" s="216" t="str">
        <f>week1!C36</f>
        <v/>
      </c>
      <c r="N8" s="217" t="str">
        <f>week1!D36</f>
        <v/>
      </c>
      <c r="O8" s="217" t="str">
        <f>week1!E36</f>
        <v/>
      </c>
      <c r="P8" s="216" t="str">
        <f>week1!C43</f>
        <v/>
      </c>
      <c r="Q8" s="217" t="str">
        <f>week1!D43</f>
        <v/>
      </c>
      <c r="R8" s="217" t="str">
        <f>week1!E43</f>
        <v/>
      </c>
      <c r="S8" s="216" t="str">
        <f>week1!C50</f>
        <v/>
      </c>
      <c r="T8" s="217" t="str">
        <f>week1!D50</f>
        <v/>
      </c>
      <c r="U8" s="220" t="str">
        <f>week1!E50</f>
        <v/>
      </c>
    </row>
    <row r="9">
      <c r="A9" s="214" t="str">
        <f>week1!C9</f>
        <v/>
      </c>
      <c r="B9" s="215" t="str">
        <f>week1!D9</f>
        <v/>
      </c>
      <c r="C9" s="215" t="str">
        <f>week1!E9</f>
        <v/>
      </c>
      <c r="D9" s="216" t="str">
        <f>week1!C16</f>
        <v/>
      </c>
      <c r="E9" s="217" t="str">
        <f>week1!D16</f>
        <v/>
      </c>
      <c r="F9" s="217" t="str">
        <f>week1!E16</f>
        <v/>
      </c>
      <c r="G9" s="216" t="str">
        <f>week1!C23</f>
        <v/>
      </c>
      <c r="H9" s="217" t="str">
        <f>week1!D23</f>
        <v/>
      </c>
      <c r="I9" s="217" t="str">
        <f>week1!E23</f>
        <v/>
      </c>
      <c r="J9" s="218" t="str">
        <f>week1!C30</f>
        <v/>
      </c>
      <c r="K9" s="219" t="str">
        <f>week1!D30</f>
        <v/>
      </c>
      <c r="L9" s="219" t="str">
        <f>week1!E30</f>
        <v/>
      </c>
      <c r="M9" s="216" t="str">
        <f>week1!C37</f>
        <v/>
      </c>
      <c r="N9" s="217" t="str">
        <f>week1!D37</f>
        <v/>
      </c>
      <c r="O9" s="217" t="str">
        <f>week1!E37</f>
        <v/>
      </c>
      <c r="P9" s="216" t="str">
        <f>week1!C44</f>
        <v/>
      </c>
      <c r="Q9" s="217" t="str">
        <f>week1!D44</f>
        <v/>
      </c>
      <c r="R9" s="217" t="str">
        <f>week1!E44</f>
        <v/>
      </c>
      <c r="S9" s="216" t="str">
        <f>week1!C51</f>
        <v/>
      </c>
      <c r="T9" s="217" t="str">
        <f>week1!D51</f>
        <v/>
      </c>
      <c r="U9" s="220" t="str">
        <f>week1!E51</f>
        <v/>
      </c>
    </row>
    <row r="10">
      <c r="A10" s="221" t="str">
        <f>week1!C10</f>
        <v/>
      </c>
      <c r="B10" s="222" t="str">
        <f>week1!D10</f>
        <v/>
      </c>
      <c r="C10" s="222" t="str">
        <f>week1!E10</f>
        <v/>
      </c>
      <c r="D10" s="223" t="str">
        <f>week1!C17</f>
        <v/>
      </c>
      <c r="E10" s="224" t="str">
        <f>week1!D17</f>
        <v/>
      </c>
      <c r="F10" s="224" t="str">
        <f>week1!E17</f>
        <v/>
      </c>
      <c r="G10" s="223" t="str">
        <f>week1!C24</f>
        <v/>
      </c>
      <c r="H10" s="224" t="str">
        <f>week1!D24</f>
        <v/>
      </c>
      <c r="I10" s="224" t="str">
        <f>week1!E24</f>
        <v/>
      </c>
      <c r="J10" s="225" t="str">
        <f>week1!C31</f>
        <v/>
      </c>
      <c r="K10" s="226" t="str">
        <f>week1!D31</f>
        <v/>
      </c>
      <c r="L10" s="226" t="str">
        <f>week1!E31</f>
        <v/>
      </c>
      <c r="M10" s="223" t="str">
        <f>week1!C38</f>
        <v/>
      </c>
      <c r="N10" s="224" t="str">
        <f>week1!D38</f>
        <v/>
      </c>
      <c r="O10" s="224" t="str">
        <f>week1!E38</f>
        <v/>
      </c>
      <c r="P10" s="223" t="str">
        <f>week1!C45</f>
        <v/>
      </c>
      <c r="Q10" s="224" t="str">
        <f>week1!D45</f>
        <v/>
      </c>
      <c r="R10" s="224" t="str">
        <f>week1!E45</f>
        <v/>
      </c>
      <c r="S10" s="223" t="str">
        <f>week1!C52</f>
        <v/>
      </c>
      <c r="T10" s="224" t="str">
        <f>week1!D52</f>
        <v/>
      </c>
      <c r="U10" s="227" t="str">
        <f>week1!E52</f>
        <v/>
      </c>
    </row>
    <row r="11" hidden="1">
      <c r="A11" s="228">
        <f>S3+1</f>
        <v>45571</v>
      </c>
      <c r="B11" s="13"/>
      <c r="C11" s="13"/>
      <c r="D11" s="229">
        <f>A11+1</f>
        <v>45572</v>
      </c>
      <c r="E11" s="13"/>
      <c r="F11" s="13"/>
      <c r="G11" s="229">
        <f>D11+1</f>
        <v>45573</v>
      </c>
      <c r="H11" s="13"/>
      <c r="I11" s="13"/>
      <c r="J11" s="229">
        <f>G11+1</f>
        <v>45574</v>
      </c>
      <c r="K11" s="13"/>
      <c r="L11" s="13"/>
      <c r="M11" s="229">
        <f>J11+1</f>
        <v>45575</v>
      </c>
      <c r="N11" s="13"/>
      <c r="O11" s="13"/>
      <c r="P11" s="229">
        <f>M11+1</f>
        <v>45576</v>
      </c>
      <c r="Q11" s="13"/>
      <c r="R11" s="13"/>
      <c r="S11" s="229">
        <f>P11+1</f>
        <v>45577</v>
      </c>
      <c r="T11" s="13"/>
      <c r="U11" s="230"/>
    </row>
    <row r="12">
      <c r="A12" s="231">
        <f>DAY(A11)</f>
        <v>6</v>
      </c>
      <c r="B12" s="232"/>
      <c r="C12" s="233"/>
      <c r="D12" s="231">
        <f>DAY(D11)</f>
        <v>7</v>
      </c>
      <c r="E12" s="232"/>
      <c r="F12" s="233"/>
      <c r="G12" s="231">
        <f>DAY(G11)</f>
        <v>8</v>
      </c>
      <c r="H12" s="232"/>
      <c r="I12" s="233"/>
      <c r="J12" s="231">
        <f>DAY(J11)</f>
        <v>9</v>
      </c>
      <c r="K12" s="232"/>
      <c r="L12" s="233"/>
      <c r="M12" s="231">
        <f>DAY(M11)</f>
        <v>10</v>
      </c>
      <c r="N12" s="232"/>
      <c r="O12" s="233"/>
      <c r="P12" s="231">
        <f>DAY(P11)</f>
        <v>11</v>
      </c>
      <c r="Q12" s="232"/>
      <c r="R12" s="233"/>
      <c r="S12" s="231">
        <f>DAY(S11)</f>
        <v>12</v>
      </c>
      <c r="T12" s="232"/>
      <c r="U12" s="233"/>
    </row>
    <row r="13" ht="17.25" customHeight="1">
      <c r="A13" s="234" t="str">
        <f>week2!C5</f>
        <v/>
      </c>
      <c r="B13" s="235" t="str">
        <f>week2!D5</f>
        <v/>
      </c>
      <c r="C13" s="235" t="str">
        <f>week2!E5</f>
        <v/>
      </c>
      <c r="D13" s="207" t="str">
        <f>week2!C12</f>
        <v/>
      </c>
      <c r="E13" s="208" t="str">
        <f>week2!D12</f>
        <v/>
      </c>
      <c r="F13" s="208" t="str">
        <f>week2!E12</f>
        <v/>
      </c>
      <c r="G13" s="209" t="str">
        <f>week2!C19</f>
        <v/>
      </c>
      <c r="H13" s="210" t="str">
        <f>week2!D19</f>
        <v/>
      </c>
      <c r="I13" s="210" t="str">
        <f>week2!E19</f>
        <v/>
      </c>
      <c r="J13" s="209" t="str">
        <f>week2!C26</f>
        <v/>
      </c>
      <c r="K13" s="210" t="str">
        <f>week2!D26</f>
        <v/>
      </c>
      <c r="L13" s="210" t="str">
        <f>week2!E26</f>
        <v/>
      </c>
      <c r="M13" s="209" t="str">
        <f>week2!C33</f>
        <v/>
      </c>
      <c r="N13" s="210" t="str">
        <f>week2!D33</f>
        <v/>
      </c>
      <c r="O13" s="210" t="str">
        <f>week2!E33</f>
        <v/>
      </c>
      <c r="P13" s="209" t="str">
        <f>week2!C40</f>
        <v/>
      </c>
      <c r="Q13" s="210" t="str">
        <f>week2!D40</f>
        <v/>
      </c>
      <c r="R13" s="210" t="str">
        <f>week2!E40</f>
        <v/>
      </c>
      <c r="S13" s="207" t="str">
        <f>week2!C47</f>
        <v/>
      </c>
      <c r="T13" s="208" t="str">
        <f>week2!D47</f>
        <v/>
      </c>
      <c r="U13" s="236" t="str">
        <f>week2!E47</f>
        <v/>
      </c>
    </row>
    <row r="14" ht="20.25" customHeight="1">
      <c r="A14" s="237" t="str">
        <f>week2!C6</f>
        <v/>
      </c>
      <c r="B14" s="238" t="str">
        <f>week2!D6</f>
        <v/>
      </c>
      <c r="C14" s="238" t="str">
        <f>week2!E6</f>
        <v/>
      </c>
      <c r="D14" s="214" t="str">
        <f>week2!C13</f>
        <v/>
      </c>
      <c r="E14" s="215" t="str">
        <f>week2!D13</f>
        <v/>
      </c>
      <c r="F14" s="215" t="str">
        <f>week2!E13</f>
        <v/>
      </c>
      <c r="G14" s="216" t="str">
        <f>week2!C20</f>
        <v/>
      </c>
      <c r="H14" s="217" t="str">
        <f>week2!D20</f>
        <v/>
      </c>
      <c r="I14" s="217" t="str">
        <f>week2!E20</f>
        <v/>
      </c>
      <c r="J14" s="216" t="str">
        <f>week2!C27</f>
        <v/>
      </c>
      <c r="K14" s="217" t="str">
        <f>week2!D27</f>
        <v/>
      </c>
      <c r="L14" s="217" t="str">
        <f>week2!E27</f>
        <v/>
      </c>
      <c r="M14" s="216" t="str">
        <f>week2!C34</f>
        <v/>
      </c>
      <c r="N14" s="217" t="str">
        <f>week2!D34</f>
        <v/>
      </c>
      <c r="O14" s="217" t="str">
        <f>week2!E34</f>
        <v/>
      </c>
      <c r="P14" s="216" t="str">
        <f>week2!C41</f>
        <v/>
      </c>
      <c r="Q14" s="217" t="str">
        <f>week2!D41</f>
        <v/>
      </c>
      <c r="R14" s="217" t="str">
        <f>week2!E41</f>
        <v/>
      </c>
      <c r="S14" s="214" t="str">
        <f>week2!C48</f>
        <v/>
      </c>
      <c r="T14" s="215" t="str">
        <f>week2!D48</f>
        <v/>
      </c>
      <c r="U14" s="239" t="str">
        <f>week2!E48</f>
        <v/>
      </c>
    </row>
    <row r="15" ht="18.0" customHeight="1">
      <c r="A15" s="237" t="str">
        <f>week2!C7</f>
        <v/>
      </c>
      <c r="B15" s="238" t="str">
        <f>week2!D7</f>
        <v/>
      </c>
      <c r="C15" s="238" t="str">
        <f>week2!E7</f>
        <v/>
      </c>
      <c r="D15" s="214" t="str">
        <f>week2!C14</f>
        <v/>
      </c>
      <c r="E15" s="215" t="str">
        <f>week2!D14</f>
        <v/>
      </c>
      <c r="F15" s="215" t="str">
        <f>week2!E14</f>
        <v/>
      </c>
      <c r="G15" s="216" t="str">
        <f>week2!C21</f>
        <v/>
      </c>
      <c r="H15" s="217" t="str">
        <f>week2!D21</f>
        <v/>
      </c>
      <c r="I15" s="217" t="str">
        <f>week2!E21</f>
        <v/>
      </c>
      <c r="J15" s="216" t="str">
        <f>week2!C28</f>
        <v/>
      </c>
      <c r="K15" s="217" t="str">
        <f>week2!D28</f>
        <v/>
      </c>
      <c r="L15" s="217" t="str">
        <f>week2!E28</f>
        <v/>
      </c>
      <c r="M15" s="216" t="str">
        <f>week2!C35</f>
        <v/>
      </c>
      <c r="N15" s="217" t="str">
        <f>week2!D35</f>
        <v/>
      </c>
      <c r="O15" s="217" t="str">
        <f>week2!E35</f>
        <v/>
      </c>
      <c r="P15" s="216" t="str">
        <f>week2!C42</f>
        <v/>
      </c>
      <c r="Q15" s="217" t="str">
        <f>week2!D42</f>
        <v/>
      </c>
      <c r="R15" s="217" t="str">
        <f>week2!E42</f>
        <v/>
      </c>
      <c r="S15" s="214" t="str">
        <f>week2!C49</f>
        <v/>
      </c>
      <c r="T15" s="215" t="str">
        <f>week2!D49</f>
        <v/>
      </c>
      <c r="U15" s="239" t="str">
        <f>week2!E49</f>
        <v/>
      </c>
    </row>
    <row r="16" ht="17.25" customHeight="1">
      <c r="A16" s="237" t="str">
        <f>week2!C8</f>
        <v/>
      </c>
      <c r="B16" s="238" t="str">
        <f>week2!D8</f>
        <v/>
      </c>
      <c r="C16" s="238" t="str">
        <f>week2!E8</f>
        <v/>
      </c>
      <c r="D16" s="214" t="str">
        <f>week2!C15</f>
        <v/>
      </c>
      <c r="E16" s="215" t="str">
        <f>week2!D15</f>
        <v/>
      </c>
      <c r="F16" s="215" t="str">
        <f>week2!E15</f>
        <v/>
      </c>
      <c r="G16" s="216" t="str">
        <f>week2!C22</f>
        <v/>
      </c>
      <c r="H16" s="217" t="str">
        <f>week2!D22</f>
        <v/>
      </c>
      <c r="I16" s="217" t="str">
        <f>week2!E22</f>
        <v/>
      </c>
      <c r="J16" s="216" t="str">
        <f>week2!C29</f>
        <v/>
      </c>
      <c r="K16" s="217" t="str">
        <f>week2!D29</f>
        <v/>
      </c>
      <c r="L16" s="217" t="str">
        <f>week2!E29</f>
        <v/>
      </c>
      <c r="M16" s="216" t="str">
        <f>week2!C36</f>
        <v/>
      </c>
      <c r="N16" s="217" t="str">
        <f>week2!D36</f>
        <v/>
      </c>
      <c r="O16" s="217" t="str">
        <f>week2!E36</f>
        <v/>
      </c>
      <c r="P16" s="216" t="str">
        <f>week2!C43</f>
        <v/>
      </c>
      <c r="Q16" s="217" t="str">
        <f>week2!D43</f>
        <v/>
      </c>
      <c r="R16" s="217" t="str">
        <f>week2!E43</f>
        <v/>
      </c>
      <c r="S16" s="214" t="str">
        <f>week2!C50</f>
        <v/>
      </c>
      <c r="T16" s="215" t="str">
        <f>week2!D50</f>
        <v/>
      </c>
      <c r="U16" s="239" t="str">
        <f>week2!E50</f>
        <v/>
      </c>
    </row>
    <row r="17">
      <c r="A17" s="237" t="str">
        <f>week2!C9</f>
        <v/>
      </c>
      <c r="B17" s="238" t="str">
        <f>week2!D9</f>
        <v/>
      </c>
      <c r="C17" s="238" t="str">
        <f>week2!E9</f>
        <v/>
      </c>
      <c r="D17" s="214" t="str">
        <f>week2!C16</f>
        <v/>
      </c>
      <c r="E17" s="215" t="str">
        <f>week2!D16</f>
        <v/>
      </c>
      <c r="F17" s="215" t="str">
        <f>week2!E16</f>
        <v/>
      </c>
      <c r="G17" s="216" t="str">
        <f>week2!C23</f>
        <v/>
      </c>
      <c r="H17" s="217" t="str">
        <f>week2!D23</f>
        <v/>
      </c>
      <c r="I17" s="217" t="str">
        <f>week2!E23</f>
        <v/>
      </c>
      <c r="J17" s="216" t="str">
        <f>week2!C30</f>
        <v/>
      </c>
      <c r="K17" s="217" t="str">
        <f>week2!D30</f>
        <v/>
      </c>
      <c r="L17" s="217" t="str">
        <f>week2!E30</f>
        <v/>
      </c>
      <c r="M17" s="216" t="str">
        <f>week2!C37</f>
        <v/>
      </c>
      <c r="N17" s="217" t="str">
        <f>week2!D37</f>
        <v/>
      </c>
      <c r="O17" s="217" t="str">
        <f>week2!E37</f>
        <v/>
      </c>
      <c r="P17" s="216" t="str">
        <f>week2!C44</f>
        <v/>
      </c>
      <c r="Q17" s="217" t="str">
        <f>week2!D44</f>
        <v/>
      </c>
      <c r="R17" s="217" t="str">
        <f>week2!E44</f>
        <v/>
      </c>
      <c r="S17" s="214" t="str">
        <f>week2!C51</f>
        <v/>
      </c>
      <c r="T17" s="215" t="str">
        <f>week2!D51</f>
        <v/>
      </c>
      <c r="U17" s="239" t="str">
        <f>week2!E51</f>
        <v/>
      </c>
    </row>
    <row r="18">
      <c r="A18" s="240" t="str">
        <f>week2!C10</f>
        <v/>
      </c>
      <c r="B18" s="241" t="str">
        <f>week2!D10</f>
        <v/>
      </c>
      <c r="C18" s="241" t="str">
        <f>week2!E10</f>
        <v/>
      </c>
      <c r="D18" s="221" t="str">
        <f>week2!C17</f>
        <v/>
      </c>
      <c r="E18" s="222" t="str">
        <f>week2!D17</f>
        <v/>
      </c>
      <c r="F18" s="222" t="str">
        <f>week2!E17</f>
        <v/>
      </c>
      <c r="G18" s="223" t="str">
        <f>week2!C24</f>
        <v/>
      </c>
      <c r="H18" s="224" t="str">
        <f>week2!D24</f>
        <v/>
      </c>
      <c r="I18" s="224" t="str">
        <f>week2!E24</f>
        <v/>
      </c>
      <c r="J18" s="223" t="str">
        <f>week2!C31</f>
        <v/>
      </c>
      <c r="K18" s="224" t="str">
        <f>week2!D31</f>
        <v/>
      </c>
      <c r="L18" s="224" t="str">
        <f>week2!E31</f>
        <v/>
      </c>
      <c r="M18" s="223" t="str">
        <f>week2!C38</f>
        <v/>
      </c>
      <c r="N18" s="224" t="str">
        <f>week2!D38</f>
        <v/>
      </c>
      <c r="O18" s="224" t="str">
        <f>week2!E38</f>
        <v/>
      </c>
      <c r="P18" s="223" t="str">
        <f>week2!C45</f>
        <v/>
      </c>
      <c r="Q18" s="224" t="str">
        <f>week2!D45</f>
        <v/>
      </c>
      <c r="R18" s="224" t="str">
        <f>week2!E45</f>
        <v/>
      </c>
      <c r="S18" s="221" t="str">
        <f>week2!C52</f>
        <v/>
      </c>
      <c r="T18" s="222" t="str">
        <f>week2!D52</f>
        <v/>
      </c>
      <c r="U18" s="242" t="str">
        <f>week2!E52</f>
        <v/>
      </c>
    </row>
    <row r="19" hidden="1">
      <c r="A19" s="228">
        <f>S11+1</f>
        <v>45578</v>
      </c>
      <c r="B19" s="13"/>
      <c r="C19" s="230"/>
      <c r="D19" s="228">
        <f>A19+1</f>
        <v>45579</v>
      </c>
      <c r="E19" s="13"/>
      <c r="F19" s="230"/>
      <c r="G19" s="228">
        <f>D19+1</f>
        <v>45580</v>
      </c>
      <c r="H19" s="13"/>
      <c r="I19" s="230"/>
      <c r="J19" s="228">
        <f>G19+1</f>
        <v>45581</v>
      </c>
      <c r="K19" s="13"/>
      <c r="L19" s="230"/>
      <c r="M19" s="228">
        <f>J19+1</f>
        <v>45582</v>
      </c>
      <c r="N19" s="13"/>
      <c r="O19" s="230"/>
      <c r="P19" s="228">
        <f>M19+1</f>
        <v>45583</v>
      </c>
      <c r="Q19" s="13"/>
      <c r="R19" s="230"/>
      <c r="S19" s="228">
        <f>P19+1</f>
        <v>45584</v>
      </c>
      <c r="T19" s="13"/>
      <c r="U19" s="230"/>
    </row>
    <row r="20">
      <c r="A20" s="243">
        <f>DAY(A19)</f>
        <v>13</v>
      </c>
      <c r="B20" s="232"/>
      <c r="C20" s="233"/>
      <c r="D20" s="243">
        <f>DAY(D19)</f>
        <v>14</v>
      </c>
      <c r="E20" s="232"/>
      <c r="F20" s="233"/>
      <c r="G20" s="243">
        <f>DAY(G19)</f>
        <v>15</v>
      </c>
      <c r="H20" s="232"/>
      <c r="I20" s="233"/>
      <c r="J20" s="243">
        <f>DAY(J19)</f>
        <v>16</v>
      </c>
      <c r="K20" s="232"/>
      <c r="L20" s="233"/>
      <c r="M20" s="243">
        <f>DAY(M19)</f>
        <v>17</v>
      </c>
      <c r="N20" s="232"/>
      <c r="O20" s="233"/>
      <c r="P20" s="243">
        <f>DAY(P19)</f>
        <v>18</v>
      </c>
      <c r="Q20" s="232"/>
      <c r="R20" s="233"/>
      <c r="S20" s="243">
        <f>DAY(S19)</f>
        <v>19</v>
      </c>
      <c r="T20" s="232"/>
      <c r="U20" s="233"/>
    </row>
    <row r="21" ht="20.25" customHeight="1">
      <c r="A21" s="234" t="str">
        <f>week3!C5</f>
        <v/>
      </c>
      <c r="B21" s="235" t="str">
        <f>week3!D5</f>
        <v/>
      </c>
      <c r="C21" s="235" t="str">
        <f>week3!E5</f>
        <v/>
      </c>
      <c r="D21" s="209" t="str">
        <f>week3!C12</f>
        <v/>
      </c>
      <c r="E21" s="210" t="str">
        <f>week3!D12</f>
        <v/>
      </c>
      <c r="F21" s="210" t="str">
        <f>week3!E12</f>
        <v/>
      </c>
      <c r="G21" s="209" t="str">
        <f>week3!C19</f>
        <v/>
      </c>
      <c r="H21" s="210" t="str">
        <f>week3!D19</f>
        <v/>
      </c>
      <c r="I21" s="210" t="str">
        <f>week3!E19</f>
        <v/>
      </c>
      <c r="J21" s="209" t="str">
        <f>week3!C26</f>
        <v/>
      </c>
      <c r="K21" s="210" t="str">
        <f>week3!D26</f>
        <v/>
      </c>
      <c r="L21" s="210" t="str">
        <f>week3!E26</f>
        <v/>
      </c>
      <c r="M21" s="209" t="str">
        <f>week3!C33</f>
        <v/>
      </c>
      <c r="N21" s="210" t="str">
        <f>week3!D33</f>
        <v/>
      </c>
      <c r="O21" s="210" t="str">
        <f>week3!E33</f>
        <v/>
      </c>
      <c r="P21" s="209" t="str">
        <f>week3!C40</f>
        <v/>
      </c>
      <c r="Q21" s="210" t="str">
        <f>week3!D40</f>
        <v/>
      </c>
      <c r="R21" s="210" t="str">
        <f>week3!E40</f>
        <v/>
      </c>
      <c r="S21" s="209" t="str">
        <f>week3!C47</f>
        <v/>
      </c>
      <c r="T21" s="210" t="str">
        <f>week3!D47</f>
        <v/>
      </c>
      <c r="U21" s="213" t="str">
        <f>week3!E47</f>
        <v/>
      </c>
    </row>
    <row r="22" ht="18.75" customHeight="1">
      <c r="A22" s="237" t="str">
        <f>week3!C6</f>
        <v/>
      </c>
      <c r="B22" s="238" t="str">
        <f>week3!D6</f>
        <v/>
      </c>
      <c r="C22" s="238" t="str">
        <f>week3!E6</f>
        <v/>
      </c>
      <c r="D22" s="216" t="str">
        <f>week3!C13</f>
        <v/>
      </c>
      <c r="E22" s="217" t="str">
        <f>week3!D13</f>
        <v/>
      </c>
      <c r="F22" s="217" t="str">
        <f>week3!E13</f>
        <v/>
      </c>
      <c r="G22" s="216" t="str">
        <f>week3!C20</f>
        <v/>
      </c>
      <c r="H22" s="217" t="str">
        <f>week3!D20</f>
        <v/>
      </c>
      <c r="I22" s="217" t="str">
        <f>week3!E20</f>
        <v/>
      </c>
      <c r="J22" s="216" t="str">
        <f>week3!C27</f>
        <v/>
      </c>
      <c r="K22" s="217" t="str">
        <f>week3!D27</f>
        <v/>
      </c>
      <c r="L22" s="217" t="str">
        <f>week3!E27</f>
        <v/>
      </c>
      <c r="M22" s="216" t="str">
        <f>week3!C34</f>
        <v/>
      </c>
      <c r="N22" s="217" t="str">
        <f>week3!D34</f>
        <v/>
      </c>
      <c r="O22" s="217" t="str">
        <f>week3!E34</f>
        <v/>
      </c>
      <c r="P22" s="216" t="str">
        <f>week3!C41</f>
        <v/>
      </c>
      <c r="Q22" s="217" t="str">
        <f>week3!D41</f>
        <v/>
      </c>
      <c r="R22" s="217" t="str">
        <f>week3!E41</f>
        <v/>
      </c>
      <c r="S22" s="216" t="str">
        <f>week3!C48</f>
        <v/>
      </c>
      <c r="T22" s="217" t="str">
        <f>week3!D48</f>
        <v/>
      </c>
      <c r="U22" s="220" t="str">
        <f>week3!E48</f>
        <v/>
      </c>
    </row>
    <row r="23" ht="18.75" customHeight="1">
      <c r="A23" s="237" t="str">
        <f>week3!C7</f>
        <v/>
      </c>
      <c r="B23" s="238" t="str">
        <f>week3!D7</f>
        <v/>
      </c>
      <c r="C23" s="238" t="str">
        <f>week3!E7</f>
        <v/>
      </c>
      <c r="D23" s="216" t="str">
        <f>week3!C14</f>
        <v/>
      </c>
      <c r="E23" s="217" t="str">
        <f>week3!D14</f>
        <v/>
      </c>
      <c r="F23" s="217" t="str">
        <f>week3!E14</f>
        <v/>
      </c>
      <c r="G23" s="216" t="str">
        <f>week3!C21</f>
        <v/>
      </c>
      <c r="H23" s="217" t="str">
        <f>week3!D21</f>
        <v/>
      </c>
      <c r="I23" s="217" t="str">
        <f>week3!E21</f>
        <v/>
      </c>
      <c r="J23" s="216" t="str">
        <f>week3!C28</f>
        <v/>
      </c>
      <c r="K23" s="217" t="str">
        <f>week3!D28</f>
        <v/>
      </c>
      <c r="L23" s="217" t="str">
        <f>week3!E28</f>
        <v/>
      </c>
      <c r="M23" s="216" t="str">
        <f>week3!C35</f>
        <v/>
      </c>
      <c r="N23" s="217" t="str">
        <f>week3!D35</f>
        <v/>
      </c>
      <c r="O23" s="217" t="str">
        <f>week3!E35</f>
        <v/>
      </c>
      <c r="P23" s="216" t="str">
        <f>week3!C42</f>
        <v/>
      </c>
      <c r="Q23" s="217" t="str">
        <f>week3!D42</f>
        <v/>
      </c>
      <c r="R23" s="217" t="str">
        <f>week3!E42</f>
        <v/>
      </c>
      <c r="S23" s="216" t="str">
        <f>week3!C49</f>
        <v/>
      </c>
      <c r="T23" s="217" t="str">
        <f>week3!D49</f>
        <v/>
      </c>
      <c r="U23" s="220" t="str">
        <f>week3!E49</f>
        <v/>
      </c>
    </row>
    <row r="24" ht="18.75" customHeight="1">
      <c r="A24" s="237" t="str">
        <f>week3!C8</f>
        <v/>
      </c>
      <c r="B24" s="238" t="str">
        <f>week3!D8</f>
        <v/>
      </c>
      <c r="C24" s="238" t="str">
        <f>week3!E8</f>
        <v/>
      </c>
      <c r="D24" s="216" t="str">
        <f>week3!C15</f>
        <v/>
      </c>
      <c r="E24" s="217" t="str">
        <f>week3!D15</f>
        <v/>
      </c>
      <c r="F24" s="217" t="str">
        <f>week3!E15</f>
        <v/>
      </c>
      <c r="G24" s="216" t="str">
        <f>week3!C22</f>
        <v/>
      </c>
      <c r="H24" s="217" t="str">
        <f>week3!D22</f>
        <v/>
      </c>
      <c r="I24" s="217" t="str">
        <f>week3!E22</f>
        <v/>
      </c>
      <c r="J24" s="216" t="str">
        <f>week3!C29</f>
        <v/>
      </c>
      <c r="K24" s="217" t="str">
        <f>week3!D29</f>
        <v/>
      </c>
      <c r="L24" s="217" t="str">
        <f>week3!E29</f>
        <v/>
      </c>
      <c r="M24" s="216" t="str">
        <f>week3!C36</f>
        <v/>
      </c>
      <c r="N24" s="217" t="str">
        <f>week3!D36</f>
        <v/>
      </c>
      <c r="O24" s="217" t="str">
        <f>week3!E36</f>
        <v/>
      </c>
      <c r="P24" s="216" t="str">
        <f>week3!C43</f>
        <v/>
      </c>
      <c r="Q24" s="217" t="str">
        <f>week3!D43</f>
        <v/>
      </c>
      <c r="R24" s="217" t="str">
        <f>week3!E43</f>
        <v/>
      </c>
      <c r="S24" s="216" t="str">
        <f>week3!C50</f>
        <v/>
      </c>
      <c r="T24" s="217" t="str">
        <f>week3!D50</f>
        <v/>
      </c>
      <c r="U24" s="220" t="str">
        <f>week3!E50</f>
        <v/>
      </c>
    </row>
    <row r="25">
      <c r="A25" s="237" t="str">
        <f>week3!C9</f>
        <v/>
      </c>
      <c r="B25" s="238" t="str">
        <f>week3!D9</f>
        <v/>
      </c>
      <c r="C25" s="238" t="str">
        <f>week3!E9</f>
        <v/>
      </c>
      <c r="D25" s="216" t="str">
        <f>week3!C16</f>
        <v/>
      </c>
      <c r="E25" s="217" t="str">
        <f>week3!D16</f>
        <v/>
      </c>
      <c r="F25" s="217" t="str">
        <f>week3!E16</f>
        <v/>
      </c>
      <c r="G25" s="216" t="str">
        <f>week3!C23</f>
        <v/>
      </c>
      <c r="H25" s="217" t="str">
        <f>week3!D23</f>
        <v/>
      </c>
      <c r="I25" s="217" t="str">
        <f>week3!E23</f>
        <v/>
      </c>
      <c r="J25" s="216" t="str">
        <f>week3!C30</f>
        <v/>
      </c>
      <c r="K25" s="217" t="str">
        <f>week3!D30</f>
        <v/>
      </c>
      <c r="L25" s="217" t="str">
        <f>week3!E30</f>
        <v/>
      </c>
      <c r="M25" s="216" t="str">
        <f>week3!C37</f>
        <v/>
      </c>
      <c r="N25" s="217" t="str">
        <f>week3!D37</f>
        <v/>
      </c>
      <c r="O25" s="217" t="str">
        <f>week3!E37</f>
        <v/>
      </c>
      <c r="P25" s="216" t="str">
        <f>week3!C44</f>
        <v/>
      </c>
      <c r="Q25" s="217" t="str">
        <f>week3!D44</f>
        <v/>
      </c>
      <c r="R25" s="217" t="str">
        <f>week3!E44</f>
        <v/>
      </c>
      <c r="S25" s="216" t="str">
        <f>week3!C51</f>
        <v/>
      </c>
      <c r="T25" s="217" t="str">
        <f>week3!D51</f>
        <v/>
      </c>
      <c r="U25" s="220" t="str">
        <f>week3!E51</f>
        <v/>
      </c>
    </row>
    <row r="26">
      <c r="A26" s="240" t="str">
        <f>week3!C10</f>
        <v/>
      </c>
      <c r="B26" s="241" t="str">
        <f>week3!D10</f>
        <v/>
      </c>
      <c r="C26" s="241" t="str">
        <f>week3!E10</f>
        <v/>
      </c>
      <c r="D26" s="223" t="str">
        <f>week3!C17</f>
        <v/>
      </c>
      <c r="E26" s="224" t="str">
        <f>week3!D17</f>
        <v/>
      </c>
      <c r="F26" s="224" t="str">
        <f>week3!E17</f>
        <v/>
      </c>
      <c r="G26" s="223" t="str">
        <f>week3!C24</f>
        <v/>
      </c>
      <c r="H26" s="224" t="str">
        <f>week3!D24</f>
        <v/>
      </c>
      <c r="I26" s="224" t="str">
        <f>week3!E24</f>
        <v/>
      </c>
      <c r="J26" s="223" t="str">
        <f>week3!C31</f>
        <v/>
      </c>
      <c r="K26" s="224" t="str">
        <f>week3!D31</f>
        <v/>
      </c>
      <c r="L26" s="224" t="str">
        <f>week3!E31</f>
        <v/>
      </c>
      <c r="M26" s="223" t="str">
        <f>week3!C38</f>
        <v/>
      </c>
      <c r="N26" s="224" t="str">
        <f>week3!D38</f>
        <v/>
      </c>
      <c r="O26" s="224" t="str">
        <f>week3!E38</f>
        <v/>
      </c>
      <c r="P26" s="223" t="str">
        <f>week3!C45</f>
        <v/>
      </c>
      <c r="Q26" s="224" t="str">
        <f>week3!D45</f>
        <v/>
      </c>
      <c r="R26" s="224" t="str">
        <f>week3!E45</f>
        <v/>
      </c>
      <c r="S26" s="223" t="str">
        <f>week3!C52</f>
        <v/>
      </c>
      <c r="T26" s="224" t="str">
        <f>week3!D52</f>
        <v/>
      </c>
      <c r="U26" s="227" t="str">
        <f>week3!E52</f>
        <v/>
      </c>
    </row>
    <row r="27" hidden="1">
      <c r="A27" s="228">
        <f>S19+1</f>
        <v>45585</v>
      </c>
      <c r="B27" s="13"/>
      <c r="C27" s="230"/>
      <c r="D27" s="228">
        <f>A27+1</f>
        <v>45586</v>
      </c>
      <c r="E27" s="13"/>
      <c r="F27" s="230"/>
      <c r="G27" s="228">
        <f>D27+1</f>
        <v>45587</v>
      </c>
      <c r="H27" s="13"/>
      <c r="I27" s="230"/>
      <c r="J27" s="228">
        <f>G27+1</f>
        <v>45588</v>
      </c>
      <c r="K27" s="13"/>
      <c r="L27" s="230"/>
      <c r="M27" s="228">
        <f>J27+1</f>
        <v>45589</v>
      </c>
      <c r="N27" s="13"/>
      <c r="O27" s="230"/>
      <c r="P27" s="228">
        <f>M27+1</f>
        <v>45590</v>
      </c>
      <c r="Q27" s="13"/>
      <c r="R27" s="230"/>
      <c r="S27" s="228">
        <f>P27+1</f>
        <v>45591</v>
      </c>
      <c r="T27" s="13"/>
      <c r="U27" s="230"/>
    </row>
    <row r="28">
      <c r="A28" s="244">
        <f>DAY(A27)</f>
        <v>20</v>
      </c>
      <c r="B28" s="198"/>
      <c r="C28" s="199"/>
      <c r="D28" s="243">
        <f>DAY(D27)</f>
        <v>21</v>
      </c>
      <c r="E28" s="232"/>
      <c r="F28" s="233"/>
      <c r="G28" s="243">
        <f>DAY(G27)</f>
        <v>22</v>
      </c>
      <c r="H28" s="232"/>
      <c r="I28" s="233"/>
      <c r="J28" s="244">
        <f>DAY(J27)</f>
        <v>23</v>
      </c>
      <c r="K28" s="198"/>
      <c r="L28" s="199"/>
      <c r="M28" s="243">
        <f>DAY(M27)</f>
        <v>24</v>
      </c>
      <c r="N28" s="232"/>
      <c r="O28" s="233"/>
      <c r="P28" s="244">
        <f>DAY(P27)</f>
        <v>25</v>
      </c>
      <c r="Q28" s="198"/>
      <c r="R28" s="199"/>
      <c r="S28" s="243">
        <f>DAY(S27)</f>
        <v>26</v>
      </c>
      <c r="T28" s="232"/>
      <c r="U28" s="233"/>
    </row>
    <row r="29" ht="21.75" customHeight="1">
      <c r="A29" s="207" t="str">
        <f>week4!C5</f>
        <v/>
      </c>
      <c r="B29" s="208" t="str">
        <f>week4!D5</f>
        <v/>
      </c>
      <c r="C29" s="208" t="str">
        <f>week4!E5</f>
        <v/>
      </c>
      <c r="D29" s="209" t="str">
        <f>week4!C12</f>
        <v/>
      </c>
      <c r="E29" s="210" t="str">
        <f>week4!D12</f>
        <v/>
      </c>
      <c r="F29" s="210" t="str">
        <f>week4!E12</f>
        <v/>
      </c>
      <c r="G29" s="207" t="str">
        <f>week4!C19</f>
        <v/>
      </c>
      <c r="H29" s="208" t="str">
        <f>week4!D19</f>
        <v/>
      </c>
      <c r="I29" s="236" t="str">
        <f>week4!E19</f>
        <v/>
      </c>
      <c r="J29" s="215" t="str">
        <f>week4!C26</f>
        <v/>
      </c>
      <c r="K29" s="215" t="str">
        <f>week4!D26</f>
        <v/>
      </c>
      <c r="L29" s="215" t="str">
        <f>week4!E26</f>
        <v/>
      </c>
      <c r="M29" s="245" t="str">
        <f>week4!C33</f>
        <v/>
      </c>
      <c r="N29" s="246" t="str">
        <f>week4!D33</f>
        <v/>
      </c>
      <c r="O29" s="247" t="str">
        <f>week4!E33</f>
        <v/>
      </c>
      <c r="P29" s="217" t="str">
        <f>week4!C40</f>
        <v/>
      </c>
      <c r="Q29" s="217" t="str">
        <f>week4!D40</f>
        <v/>
      </c>
      <c r="R29" s="217" t="str">
        <f>week4!E40</f>
        <v/>
      </c>
      <c r="S29" s="207" t="str">
        <f>week4!C47</f>
        <v/>
      </c>
      <c r="T29" s="208" t="str">
        <f>week4!D47</f>
        <v/>
      </c>
      <c r="U29" s="236" t="str">
        <f>week4!E47</f>
        <v/>
      </c>
    </row>
    <row r="30" ht="21.0" customHeight="1">
      <c r="A30" s="214" t="str">
        <f>week4!C6</f>
        <v/>
      </c>
      <c r="B30" s="215" t="str">
        <f>week4!D6</f>
        <v/>
      </c>
      <c r="C30" s="215" t="str">
        <f>week4!E6</f>
        <v/>
      </c>
      <c r="D30" s="216" t="str">
        <f>week4!C13</f>
        <v/>
      </c>
      <c r="E30" s="217" t="str">
        <f>week4!D13</f>
        <v/>
      </c>
      <c r="F30" s="217" t="str">
        <f>week4!E13</f>
        <v/>
      </c>
      <c r="G30" s="214" t="str">
        <f>week4!C20</f>
        <v/>
      </c>
      <c r="H30" s="215" t="str">
        <f>week4!D20</f>
        <v/>
      </c>
      <c r="I30" s="239" t="str">
        <f>week4!E20</f>
        <v/>
      </c>
      <c r="J30" s="215" t="str">
        <f>week4!C27</f>
        <v/>
      </c>
      <c r="K30" s="215" t="str">
        <f>week4!D27</f>
        <v/>
      </c>
      <c r="L30" s="215" t="str">
        <f>week4!E27</f>
        <v/>
      </c>
      <c r="M30" s="248" t="str">
        <f>week4!C34</f>
        <v/>
      </c>
      <c r="N30" s="249" t="str">
        <f>week4!D34</f>
        <v/>
      </c>
      <c r="O30" s="250" t="str">
        <f>week4!E34</f>
        <v/>
      </c>
      <c r="P30" s="217" t="str">
        <f>week4!C41</f>
        <v/>
      </c>
      <c r="Q30" s="217" t="str">
        <f>week4!D41</f>
        <v/>
      </c>
      <c r="R30" s="217" t="str">
        <f>week4!E41</f>
        <v/>
      </c>
      <c r="S30" s="214" t="str">
        <f>week4!C48</f>
        <v/>
      </c>
      <c r="T30" s="215" t="str">
        <f>week4!D48</f>
        <v/>
      </c>
      <c r="U30" s="239" t="str">
        <f>week4!E48</f>
        <v/>
      </c>
    </row>
    <row r="31" ht="22.5" customHeight="1">
      <c r="A31" s="214" t="str">
        <f>week4!C7</f>
        <v/>
      </c>
      <c r="B31" s="215" t="str">
        <f>week4!D7</f>
        <v/>
      </c>
      <c r="C31" s="215" t="str">
        <f>week4!E7</f>
        <v/>
      </c>
      <c r="D31" s="216" t="str">
        <f>week4!C14</f>
        <v/>
      </c>
      <c r="E31" s="217" t="str">
        <f>week4!D14</f>
        <v/>
      </c>
      <c r="F31" s="217" t="str">
        <f>week4!E14</f>
        <v/>
      </c>
      <c r="G31" s="214" t="str">
        <f>week4!C21</f>
        <v/>
      </c>
      <c r="H31" s="215" t="str">
        <f>week4!D21</f>
        <v/>
      </c>
      <c r="I31" s="239" t="str">
        <f>week4!E21</f>
        <v/>
      </c>
      <c r="J31" s="215" t="str">
        <f>week4!C28</f>
        <v/>
      </c>
      <c r="K31" s="215" t="str">
        <f>week4!D28</f>
        <v/>
      </c>
      <c r="L31" s="215" t="str">
        <f>week4!E28</f>
        <v/>
      </c>
      <c r="M31" s="248" t="str">
        <f>week4!C35</f>
        <v/>
      </c>
      <c r="N31" s="249" t="str">
        <f>week4!D35</f>
        <v/>
      </c>
      <c r="O31" s="250" t="str">
        <f>week4!E35</f>
        <v/>
      </c>
      <c r="P31" s="217" t="str">
        <f>week4!C42</f>
        <v/>
      </c>
      <c r="Q31" s="217" t="str">
        <f>week4!D42</f>
        <v/>
      </c>
      <c r="R31" s="217" t="str">
        <f>week4!E42</f>
        <v/>
      </c>
      <c r="S31" s="214" t="str">
        <f>week4!C49</f>
        <v/>
      </c>
      <c r="T31" s="215" t="str">
        <f>week4!D49</f>
        <v/>
      </c>
      <c r="U31" s="239" t="str">
        <f>week4!E49</f>
        <v/>
      </c>
    </row>
    <row r="32" ht="21.0" customHeight="1">
      <c r="A32" s="214" t="str">
        <f>week4!C8</f>
        <v/>
      </c>
      <c r="B32" s="215" t="str">
        <f>week4!D8</f>
        <v/>
      </c>
      <c r="C32" s="215" t="str">
        <f>week4!E8</f>
        <v/>
      </c>
      <c r="D32" s="216" t="str">
        <f>week4!C15</f>
        <v/>
      </c>
      <c r="E32" s="217" t="str">
        <f>week4!D15</f>
        <v/>
      </c>
      <c r="F32" s="217" t="str">
        <f>week4!E15</f>
        <v/>
      </c>
      <c r="G32" s="214" t="str">
        <f>week4!C22</f>
        <v/>
      </c>
      <c r="H32" s="215" t="str">
        <f>week4!D22</f>
        <v/>
      </c>
      <c r="I32" s="239" t="str">
        <f>week4!E22</f>
        <v/>
      </c>
      <c r="J32" s="215" t="str">
        <f>week4!C29</f>
        <v/>
      </c>
      <c r="K32" s="215" t="str">
        <f>week4!D29</f>
        <v/>
      </c>
      <c r="L32" s="215" t="str">
        <f>week4!E29</f>
        <v/>
      </c>
      <c r="M32" s="248" t="str">
        <f>week4!C36</f>
        <v/>
      </c>
      <c r="N32" s="249" t="str">
        <f>week4!D36</f>
        <v/>
      </c>
      <c r="O32" s="250" t="str">
        <f>week4!E36</f>
        <v/>
      </c>
      <c r="P32" s="217" t="str">
        <f>week4!C43</f>
        <v/>
      </c>
      <c r="Q32" s="217" t="str">
        <f>week4!D43</f>
        <v/>
      </c>
      <c r="R32" s="217" t="str">
        <f>week4!E43</f>
        <v/>
      </c>
      <c r="S32" s="214" t="str">
        <f>week4!C50</f>
        <v/>
      </c>
      <c r="T32" s="215" t="str">
        <f>week4!D50</f>
        <v/>
      </c>
      <c r="U32" s="239" t="str">
        <f>week4!E50</f>
        <v/>
      </c>
    </row>
    <row r="33">
      <c r="A33" s="214" t="str">
        <f>week4!C9</f>
        <v/>
      </c>
      <c r="B33" s="215" t="str">
        <f>week4!D9</f>
        <v/>
      </c>
      <c r="C33" s="215" t="str">
        <f>week4!E9</f>
        <v/>
      </c>
      <c r="D33" s="216" t="str">
        <f>week4!C16</f>
        <v/>
      </c>
      <c r="E33" s="217" t="str">
        <f>week4!D16</f>
        <v/>
      </c>
      <c r="F33" s="217" t="str">
        <f>week4!E16</f>
        <v/>
      </c>
      <c r="G33" s="214" t="str">
        <f>week4!C23</f>
        <v/>
      </c>
      <c r="H33" s="215" t="str">
        <f>week4!D23</f>
        <v/>
      </c>
      <c r="I33" s="239" t="str">
        <f>week4!E23</f>
        <v/>
      </c>
      <c r="J33" s="215" t="str">
        <f>week4!C30</f>
        <v/>
      </c>
      <c r="K33" s="215" t="str">
        <f>week4!D30</f>
        <v/>
      </c>
      <c r="L33" s="215" t="str">
        <f>week4!E30</f>
        <v/>
      </c>
      <c r="M33" s="248" t="str">
        <f>week4!C37</f>
        <v/>
      </c>
      <c r="N33" s="249" t="str">
        <f>week4!D37</f>
        <v/>
      </c>
      <c r="O33" s="250" t="str">
        <f>week4!E37</f>
        <v/>
      </c>
      <c r="P33" s="217" t="str">
        <f>week4!C44</f>
        <v/>
      </c>
      <c r="Q33" s="217" t="str">
        <f>week4!D44</f>
        <v/>
      </c>
      <c r="R33" s="217" t="str">
        <f>week4!E44</f>
        <v/>
      </c>
      <c r="S33" s="214" t="str">
        <f>week4!C51</f>
        <v/>
      </c>
      <c r="T33" s="215" t="str">
        <f>week4!D51</f>
        <v/>
      </c>
      <c r="U33" s="239" t="str">
        <f>week4!E51</f>
        <v/>
      </c>
    </row>
    <row r="34">
      <c r="A34" s="221" t="str">
        <f>week4!C10</f>
        <v/>
      </c>
      <c r="B34" s="222" t="str">
        <f>week4!D10</f>
        <v/>
      </c>
      <c r="C34" s="222" t="str">
        <f>week4!E10</f>
        <v/>
      </c>
      <c r="D34" s="223" t="str">
        <f>week4!C17</f>
        <v/>
      </c>
      <c r="E34" s="224" t="str">
        <f>week4!D17</f>
        <v/>
      </c>
      <c r="F34" s="224" t="str">
        <f>week4!E17</f>
        <v/>
      </c>
      <c r="G34" s="221" t="str">
        <f>week4!C24</f>
        <v/>
      </c>
      <c r="H34" s="222" t="str">
        <f>week4!D24</f>
        <v/>
      </c>
      <c r="I34" s="242" t="str">
        <f>week4!E24</f>
        <v/>
      </c>
      <c r="J34" s="215" t="str">
        <f>week4!C31</f>
        <v/>
      </c>
      <c r="K34" s="215" t="str">
        <f>week4!D31</f>
        <v/>
      </c>
      <c r="L34" s="215" t="str">
        <f>week4!E31</f>
        <v/>
      </c>
      <c r="M34" s="251" t="str">
        <f>week4!C38</f>
        <v/>
      </c>
      <c r="N34" s="252" t="str">
        <f>week4!D38</f>
        <v/>
      </c>
      <c r="O34" s="253" t="str">
        <f>week4!E38</f>
        <v/>
      </c>
      <c r="P34" s="217" t="str">
        <f>week4!C45</f>
        <v/>
      </c>
      <c r="Q34" s="217" t="str">
        <f>week4!D45</f>
        <v/>
      </c>
      <c r="R34" s="217" t="str">
        <f>week4!E45</f>
        <v/>
      </c>
      <c r="S34" s="221" t="str">
        <f>week4!C52</f>
        <v/>
      </c>
      <c r="T34" s="222" t="str">
        <f>week4!D52</f>
        <v/>
      </c>
      <c r="U34" s="242" t="str">
        <f>week4!E52</f>
        <v/>
      </c>
    </row>
    <row r="35" hidden="1">
      <c r="A35" s="254">
        <f>S27+1</f>
        <v>45592</v>
      </c>
      <c r="D35" s="255">
        <f>A35+1</f>
        <v>45593</v>
      </c>
      <c r="G35" s="255">
        <f>D35+1</f>
        <v>45594</v>
      </c>
      <c r="J35" s="255">
        <f>G35+1</f>
        <v>45595</v>
      </c>
      <c r="M35" s="255">
        <f>J35+1</f>
        <v>45596</v>
      </c>
      <c r="P35" s="255">
        <f>M35+1</f>
        <v>45597</v>
      </c>
      <c r="S35" s="255">
        <f>P35+1</f>
        <v>45598</v>
      </c>
      <c r="U35" s="256"/>
    </row>
    <row r="36">
      <c r="A36" s="244">
        <f>DAY(A35)</f>
        <v>27</v>
      </c>
      <c r="B36" s="198"/>
      <c r="C36" s="199"/>
      <c r="D36" s="243">
        <f>DAY(D35)</f>
        <v>28</v>
      </c>
      <c r="E36" s="232"/>
      <c r="F36" s="233"/>
      <c r="G36" s="243">
        <f>DAY(G35)</f>
        <v>29</v>
      </c>
      <c r="H36" s="232"/>
      <c r="I36" s="233"/>
      <c r="J36" s="243">
        <f>DAY(J35)</f>
        <v>30</v>
      </c>
      <c r="K36" s="232"/>
      <c r="L36" s="233"/>
      <c r="M36" s="243">
        <f>DAY(M35)</f>
        <v>31</v>
      </c>
      <c r="N36" s="232"/>
      <c r="O36" s="233"/>
      <c r="P36" s="243">
        <f>DAY(P35)</f>
        <v>1</v>
      </c>
      <c r="Q36" s="232"/>
      <c r="R36" s="233"/>
      <c r="S36" s="243">
        <f>DAY(S35)</f>
        <v>2</v>
      </c>
      <c r="T36" s="232"/>
      <c r="U36" s="233"/>
    </row>
    <row r="37" ht="19.5" customHeight="1">
      <c r="A37" s="207" t="str">
        <f>week5!C5</f>
        <v/>
      </c>
      <c r="B37" s="208" t="str">
        <f>week5!D5</f>
        <v/>
      </c>
      <c r="C37" s="208" t="str">
        <f>week5!E5</f>
        <v/>
      </c>
      <c r="D37" s="234" t="str">
        <f>week5!C12</f>
        <v/>
      </c>
      <c r="E37" s="235" t="str">
        <f>week5!D12</f>
        <v/>
      </c>
      <c r="F37" s="235" t="str">
        <f>week5!E12</f>
        <v/>
      </c>
      <c r="G37" s="234" t="str">
        <f>week5!C19</f>
        <v/>
      </c>
      <c r="H37" s="235" t="str">
        <f>week5!D19</f>
        <v/>
      </c>
      <c r="I37" s="235" t="str">
        <f>week5!E19</f>
        <v/>
      </c>
      <c r="J37" s="234" t="str">
        <f>week5!C26</f>
        <v/>
      </c>
      <c r="K37" s="235" t="str">
        <f>week5!D26</f>
        <v/>
      </c>
      <c r="L37" s="235" t="str">
        <f>week5!E26</f>
        <v/>
      </c>
      <c r="M37" s="234" t="str">
        <f>week5!C33</f>
        <v/>
      </c>
      <c r="N37" s="235" t="str">
        <f>week5!D33</f>
        <v/>
      </c>
      <c r="O37" s="235" t="str">
        <f>week5!E33</f>
        <v/>
      </c>
      <c r="P37" s="234" t="str">
        <f>week5!C40</f>
        <v/>
      </c>
      <c r="Q37" s="235" t="str">
        <f>week5!D40</f>
        <v/>
      </c>
      <c r="R37" s="235" t="str">
        <f>week5!E40</f>
        <v/>
      </c>
      <c r="S37" s="207" t="str">
        <f>week5!C47</f>
        <v/>
      </c>
      <c r="T37" s="208" t="str">
        <f>week5!D47</f>
        <v/>
      </c>
      <c r="U37" s="236" t="str">
        <f>week5!E47</f>
        <v/>
      </c>
    </row>
    <row r="38" ht="18.75" customHeight="1">
      <c r="A38" s="214" t="str">
        <f>week5!C6</f>
        <v/>
      </c>
      <c r="B38" s="215" t="str">
        <f>week5!D6</f>
        <v/>
      </c>
      <c r="C38" s="215" t="str">
        <f>week5!E6</f>
        <v/>
      </c>
      <c r="D38" s="237" t="str">
        <f>week5!C13</f>
        <v/>
      </c>
      <c r="E38" s="238" t="str">
        <f>week5!D13</f>
        <v/>
      </c>
      <c r="F38" s="238" t="str">
        <f>week5!E13</f>
        <v/>
      </c>
      <c r="G38" s="237" t="str">
        <f>week5!C20</f>
        <v/>
      </c>
      <c r="H38" s="238" t="str">
        <f>week5!D20</f>
        <v/>
      </c>
      <c r="I38" s="238" t="str">
        <f>week5!E20</f>
        <v/>
      </c>
      <c r="J38" s="237" t="str">
        <f>week5!C27</f>
        <v/>
      </c>
      <c r="K38" s="238" t="str">
        <f>week5!D27</f>
        <v/>
      </c>
      <c r="L38" s="238" t="str">
        <f>week5!E27</f>
        <v/>
      </c>
      <c r="M38" s="237" t="str">
        <f>week5!C34</f>
        <v/>
      </c>
      <c r="N38" s="238" t="str">
        <f>week5!D34</f>
        <v/>
      </c>
      <c r="O38" s="238" t="str">
        <f>week5!E34</f>
        <v/>
      </c>
      <c r="P38" s="237" t="str">
        <f>week5!C41</f>
        <v/>
      </c>
      <c r="Q38" s="238" t="str">
        <f>week5!D41</f>
        <v/>
      </c>
      <c r="R38" s="238" t="str">
        <f>week5!E41</f>
        <v/>
      </c>
      <c r="S38" s="214" t="str">
        <f>week5!C48</f>
        <v/>
      </c>
      <c r="T38" s="215" t="str">
        <f>week5!D48</f>
        <v/>
      </c>
      <c r="U38" s="239" t="str">
        <f>week5!E48</f>
        <v/>
      </c>
    </row>
    <row r="39" ht="18.75" customHeight="1">
      <c r="A39" s="214" t="str">
        <f>week5!C7</f>
        <v/>
      </c>
      <c r="B39" s="215" t="str">
        <f>week5!D7</f>
        <v/>
      </c>
      <c r="C39" s="215" t="str">
        <f>week5!E7</f>
        <v/>
      </c>
      <c r="D39" s="237" t="str">
        <f>week5!C14</f>
        <v/>
      </c>
      <c r="E39" s="238" t="str">
        <f>week5!D14</f>
        <v/>
      </c>
      <c r="F39" s="238" t="str">
        <f>week5!E14</f>
        <v/>
      </c>
      <c r="G39" s="237" t="str">
        <f>week5!C21</f>
        <v/>
      </c>
      <c r="H39" s="238" t="str">
        <f>week5!D21</f>
        <v/>
      </c>
      <c r="I39" s="238" t="str">
        <f>week5!E21</f>
        <v/>
      </c>
      <c r="J39" s="237" t="str">
        <f>week5!C28</f>
        <v/>
      </c>
      <c r="K39" s="238" t="str">
        <f>week5!D28</f>
        <v/>
      </c>
      <c r="L39" s="238" t="str">
        <f>week5!E28</f>
        <v/>
      </c>
      <c r="M39" s="237" t="str">
        <f>week5!C35</f>
        <v/>
      </c>
      <c r="N39" s="238" t="str">
        <f>week5!D35</f>
        <v/>
      </c>
      <c r="O39" s="238" t="str">
        <f>week5!E35</f>
        <v/>
      </c>
      <c r="P39" s="237" t="str">
        <f>week5!C42</f>
        <v/>
      </c>
      <c r="Q39" s="238" t="str">
        <f>week5!D42</f>
        <v/>
      </c>
      <c r="R39" s="238" t="str">
        <f>week5!E42</f>
        <v/>
      </c>
      <c r="S39" s="214" t="str">
        <f>week5!C49</f>
        <v/>
      </c>
      <c r="T39" s="215" t="str">
        <f>week5!D49</f>
        <v/>
      </c>
      <c r="U39" s="239" t="str">
        <f>week5!E49</f>
        <v/>
      </c>
    </row>
    <row r="40" ht="20.25" customHeight="1">
      <c r="A40" s="214" t="str">
        <f>week5!C8</f>
        <v/>
      </c>
      <c r="B40" s="215" t="str">
        <f>week5!D8</f>
        <v/>
      </c>
      <c r="C40" s="215" t="str">
        <f>week5!E8</f>
        <v/>
      </c>
      <c r="D40" s="237" t="str">
        <f>week5!C15</f>
        <v/>
      </c>
      <c r="E40" s="238" t="str">
        <f>week5!D15</f>
        <v/>
      </c>
      <c r="F40" s="238" t="str">
        <f>week5!E15</f>
        <v/>
      </c>
      <c r="G40" s="237" t="str">
        <f>week5!C22</f>
        <v/>
      </c>
      <c r="H40" s="238" t="str">
        <f>week5!D22</f>
        <v/>
      </c>
      <c r="I40" s="238" t="str">
        <f>week5!E22</f>
        <v/>
      </c>
      <c r="J40" s="237" t="str">
        <f>week5!C29</f>
        <v/>
      </c>
      <c r="K40" s="238" t="str">
        <f>week5!D29</f>
        <v/>
      </c>
      <c r="L40" s="238" t="str">
        <f>week5!E29</f>
        <v/>
      </c>
      <c r="M40" s="237" t="str">
        <f>week5!C36</f>
        <v/>
      </c>
      <c r="N40" s="238" t="str">
        <f>week5!D36</f>
        <v/>
      </c>
      <c r="O40" s="238" t="str">
        <f>week5!E36</f>
        <v/>
      </c>
      <c r="P40" s="237" t="str">
        <f>week5!C43</f>
        <v/>
      </c>
      <c r="Q40" s="238" t="str">
        <f>week5!D43</f>
        <v/>
      </c>
      <c r="R40" s="238" t="str">
        <f>week5!E43</f>
        <v/>
      </c>
      <c r="S40" s="214" t="str">
        <f>week5!C50</f>
        <v/>
      </c>
      <c r="T40" s="215" t="str">
        <f>week5!D50</f>
        <v/>
      </c>
      <c r="U40" s="239" t="str">
        <f>week5!E50</f>
        <v/>
      </c>
    </row>
    <row r="41">
      <c r="A41" s="214" t="str">
        <f>week5!C9</f>
        <v/>
      </c>
      <c r="B41" s="215" t="str">
        <f>week5!D9</f>
        <v/>
      </c>
      <c r="C41" s="215" t="str">
        <f>week5!E9</f>
        <v/>
      </c>
      <c r="D41" s="237" t="str">
        <f>week5!C16</f>
        <v/>
      </c>
      <c r="E41" s="238" t="str">
        <f>week5!D16</f>
        <v/>
      </c>
      <c r="F41" s="238" t="str">
        <f>week5!E16</f>
        <v/>
      </c>
      <c r="G41" s="237" t="str">
        <f>week5!C23</f>
        <v/>
      </c>
      <c r="H41" s="238" t="str">
        <f>week5!D23</f>
        <v/>
      </c>
      <c r="I41" s="238" t="str">
        <f>week5!E23</f>
        <v/>
      </c>
      <c r="J41" s="237" t="str">
        <f>week5!C30</f>
        <v/>
      </c>
      <c r="K41" s="238" t="str">
        <f>week5!D30</f>
        <v/>
      </c>
      <c r="L41" s="238" t="str">
        <f>week5!E30</f>
        <v/>
      </c>
      <c r="M41" s="237" t="str">
        <f>week5!C37</f>
        <v/>
      </c>
      <c r="N41" s="238" t="str">
        <f>week5!D37</f>
        <v/>
      </c>
      <c r="O41" s="238" t="str">
        <f>week5!E37</f>
        <v/>
      </c>
      <c r="P41" s="237" t="str">
        <f>week5!C44</f>
        <v/>
      </c>
      <c r="Q41" s="238" t="str">
        <f>week5!D44</f>
        <v/>
      </c>
      <c r="R41" s="238" t="str">
        <f>week5!E44</f>
        <v/>
      </c>
      <c r="S41" s="214" t="str">
        <f>week5!C51</f>
        <v/>
      </c>
      <c r="T41" s="215" t="str">
        <f>week5!D51</f>
        <v/>
      </c>
      <c r="U41" s="239" t="str">
        <f>week5!E51</f>
        <v/>
      </c>
    </row>
    <row r="42">
      <c r="A42" s="221" t="str">
        <f>week5!C10</f>
        <v/>
      </c>
      <c r="B42" s="222" t="str">
        <f>week5!D10</f>
        <v/>
      </c>
      <c r="C42" s="222" t="str">
        <f>week5!E10</f>
        <v/>
      </c>
      <c r="D42" s="240" t="str">
        <f>week5!C17</f>
        <v/>
      </c>
      <c r="E42" s="241" t="str">
        <f>week5!D17</f>
        <v/>
      </c>
      <c r="F42" s="241" t="str">
        <f>week5!E17</f>
        <v/>
      </c>
      <c r="G42" s="240" t="str">
        <f>week5!C24</f>
        <v/>
      </c>
      <c r="H42" s="241" t="str">
        <f>week5!D24</f>
        <v/>
      </c>
      <c r="I42" s="241" t="str">
        <f>week5!E24</f>
        <v/>
      </c>
      <c r="J42" s="240" t="str">
        <f>week5!C31</f>
        <v/>
      </c>
      <c r="K42" s="241" t="str">
        <f>week5!D31</f>
        <v/>
      </c>
      <c r="L42" s="241" t="str">
        <f>week5!E31</f>
        <v/>
      </c>
      <c r="M42" s="240" t="str">
        <f>week5!C38</f>
        <v/>
      </c>
      <c r="N42" s="241" t="str">
        <f>week5!D38</f>
        <v/>
      </c>
      <c r="O42" s="241" t="str">
        <f>week5!E38</f>
        <v/>
      </c>
      <c r="P42" s="240" t="str">
        <f>week5!C45</f>
        <v/>
      </c>
      <c r="Q42" s="241" t="str">
        <f>week5!D45</f>
        <v/>
      </c>
      <c r="R42" s="241" t="str">
        <f>week5!E45</f>
        <v/>
      </c>
      <c r="S42" s="221" t="str">
        <f>week5!C52</f>
        <v/>
      </c>
      <c r="T42" s="222" t="str">
        <f>week5!D52</f>
        <v/>
      </c>
      <c r="U42" s="242" t="str">
        <f>week5!E52</f>
        <v/>
      </c>
    </row>
    <row r="43" hidden="1">
      <c r="A43" s="254">
        <f>S35+1</f>
        <v>45599</v>
      </c>
      <c r="D43" s="255">
        <f>A43+1</f>
        <v>45600</v>
      </c>
      <c r="G43" s="255">
        <f>D43+1</f>
        <v>45601</v>
      </c>
      <c r="J43" s="255">
        <f>G43+1</f>
        <v>45602</v>
      </c>
      <c r="M43" s="255">
        <f>J43+1</f>
        <v>45603</v>
      </c>
      <c r="P43" s="255">
        <f>M43+1</f>
        <v>45604</v>
      </c>
      <c r="S43" s="255">
        <f>P43+1</f>
        <v>45605</v>
      </c>
      <c r="U43" s="256"/>
    </row>
    <row r="44">
      <c r="A44" s="244">
        <f>DAY(A43)</f>
        <v>3</v>
      </c>
      <c r="B44" s="198"/>
      <c r="C44" s="199"/>
      <c r="D44" s="243">
        <f>DAY(D43)</f>
        <v>4</v>
      </c>
      <c r="E44" s="232"/>
      <c r="F44" s="233"/>
      <c r="G44" s="243">
        <f>DAY(G43)</f>
        <v>5</v>
      </c>
      <c r="H44" s="232"/>
      <c r="I44" s="233"/>
      <c r="J44" s="243">
        <f>DAY(J43)</f>
        <v>6</v>
      </c>
      <c r="K44" s="232"/>
      <c r="L44" s="233"/>
      <c r="M44" s="243">
        <f>DAY(M43)</f>
        <v>7</v>
      </c>
      <c r="N44" s="232"/>
      <c r="O44" s="233"/>
      <c r="P44" s="243">
        <f>DAY(P43)</f>
        <v>8</v>
      </c>
      <c r="Q44" s="232"/>
      <c r="R44" s="233"/>
      <c r="S44" s="243">
        <f>DAY(S43)</f>
        <v>9</v>
      </c>
      <c r="T44" s="232"/>
      <c r="U44" s="233"/>
    </row>
    <row r="45">
      <c r="A45" s="214" t="str">
        <f>week6!C5</f>
        <v/>
      </c>
      <c r="B45" s="215" t="str">
        <f>week6!D5</f>
        <v/>
      </c>
      <c r="C45" s="215" t="str">
        <f>week6!E5</f>
        <v/>
      </c>
      <c r="D45" s="234" t="str">
        <f>week6!C12</f>
        <v/>
      </c>
      <c r="E45" s="235" t="str">
        <f>week6!D12</f>
        <v/>
      </c>
      <c r="F45" s="235" t="str">
        <f>week6!E12</f>
        <v/>
      </c>
      <c r="G45" s="234" t="str">
        <f>week6!C19</f>
        <v/>
      </c>
      <c r="H45" s="235" t="str">
        <f>week6!D19</f>
        <v/>
      </c>
      <c r="I45" s="257" t="str">
        <f>week6!E19</f>
        <v/>
      </c>
      <c r="J45" s="235" t="str">
        <f>week6!C26</f>
        <v/>
      </c>
      <c r="K45" s="235" t="str">
        <f>week6!D26</f>
        <v/>
      </c>
      <c r="L45" s="235" t="str">
        <f>week6!E26</f>
        <v/>
      </c>
      <c r="M45" s="234" t="str">
        <f>week6!C33</f>
        <v/>
      </c>
      <c r="N45" s="235" t="str">
        <f>week6!D33</f>
        <v/>
      </c>
      <c r="O45" s="235" t="str">
        <f>week6!E33</f>
        <v/>
      </c>
      <c r="P45" s="234" t="str">
        <f>week6!C40</f>
        <v/>
      </c>
      <c r="Q45" s="235" t="str">
        <f>week6!D40</f>
        <v/>
      </c>
      <c r="R45" s="235" t="str">
        <f>week6!E40</f>
        <v/>
      </c>
      <c r="S45" s="207" t="str">
        <f>week6!C47</f>
        <v/>
      </c>
      <c r="T45" s="208" t="str">
        <f>week6!D47</f>
        <v/>
      </c>
      <c r="U45" s="236" t="str">
        <f>week6!E47</f>
        <v/>
      </c>
    </row>
    <row r="46">
      <c r="A46" s="214" t="str">
        <f>week6!C6</f>
        <v/>
      </c>
      <c r="B46" s="215" t="str">
        <f>week6!D6</f>
        <v/>
      </c>
      <c r="C46" s="215" t="str">
        <f>week6!E6</f>
        <v/>
      </c>
      <c r="D46" s="237" t="str">
        <f>week6!C13</f>
        <v/>
      </c>
      <c r="E46" s="238" t="str">
        <f>week6!D13</f>
        <v/>
      </c>
      <c r="F46" s="238" t="str">
        <f>week6!E13</f>
        <v/>
      </c>
      <c r="G46" s="237" t="str">
        <f>week6!C20</f>
        <v/>
      </c>
      <c r="H46" s="238" t="str">
        <f>week6!D20</f>
        <v/>
      </c>
      <c r="I46" s="258" t="str">
        <f>week6!E20</f>
        <v/>
      </c>
      <c r="J46" s="238" t="str">
        <f>week6!C27</f>
        <v/>
      </c>
      <c r="K46" s="238" t="str">
        <f>week6!D27</f>
        <v/>
      </c>
      <c r="L46" s="238" t="str">
        <f>week6!E27</f>
        <v/>
      </c>
      <c r="M46" s="237" t="str">
        <f>week6!C34</f>
        <v/>
      </c>
      <c r="N46" s="238" t="str">
        <f>week6!D34</f>
        <v/>
      </c>
      <c r="O46" s="238" t="str">
        <f>week6!E34</f>
        <v/>
      </c>
      <c r="P46" s="237" t="str">
        <f>week6!C41</f>
        <v/>
      </c>
      <c r="Q46" s="238" t="str">
        <f>week6!D41</f>
        <v/>
      </c>
      <c r="R46" s="238" t="str">
        <f>week6!E41</f>
        <v/>
      </c>
      <c r="S46" s="214" t="str">
        <f>week6!C48</f>
        <v/>
      </c>
      <c r="T46" s="215" t="str">
        <f>week6!D48</f>
        <v/>
      </c>
      <c r="U46" s="239" t="str">
        <f>week6!E48</f>
        <v/>
      </c>
    </row>
    <row r="47">
      <c r="A47" s="214" t="str">
        <f>week6!C7</f>
        <v/>
      </c>
      <c r="B47" s="215" t="str">
        <f>week6!D7</f>
        <v/>
      </c>
      <c r="C47" s="215" t="str">
        <f>week6!E7</f>
        <v/>
      </c>
      <c r="D47" s="237" t="str">
        <f>week6!C14</f>
        <v/>
      </c>
      <c r="E47" s="238" t="str">
        <f>week6!D14</f>
        <v/>
      </c>
      <c r="F47" s="238" t="str">
        <f>week6!E14</f>
        <v/>
      </c>
      <c r="G47" s="237" t="str">
        <f>week6!C21</f>
        <v/>
      </c>
      <c r="H47" s="238" t="str">
        <f>week6!D21</f>
        <v/>
      </c>
      <c r="I47" s="258" t="str">
        <f>week6!E21</f>
        <v/>
      </c>
      <c r="J47" s="238" t="str">
        <f>week6!C28</f>
        <v/>
      </c>
      <c r="K47" s="238" t="str">
        <f>week6!D28</f>
        <v/>
      </c>
      <c r="L47" s="238" t="str">
        <f>week6!E28</f>
        <v/>
      </c>
      <c r="M47" s="237" t="str">
        <f>week6!C35</f>
        <v/>
      </c>
      <c r="N47" s="238" t="str">
        <f>week6!D35</f>
        <v/>
      </c>
      <c r="O47" s="238" t="str">
        <f>week6!E35</f>
        <v/>
      </c>
      <c r="P47" s="237" t="str">
        <f>week6!C42</f>
        <v/>
      </c>
      <c r="Q47" s="238" t="str">
        <f>week6!D42</f>
        <v/>
      </c>
      <c r="R47" s="238" t="str">
        <f>week6!E42</f>
        <v/>
      </c>
      <c r="S47" s="214" t="str">
        <f>week6!C49</f>
        <v/>
      </c>
      <c r="T47" s="215" t="str">
        <f>week6!D49</f>
        <v/>
      </c>
      <c r="U47" s="239" t="str">
        <f>week6!E49</f>
        <v/>
      </c>
    </row>
    <row r="48">
      <c r="A48" s="214" t="str">
        <f>week6!C8</f>
        <v/>
      </c>
      <c r="B48" s="215" t="str">
        <f>week6!D8</f>
        <v/>
      </c>
      <c r="C48" s="215" t="str">
        <f>week6!E8</f>
        <v/>
      </c>
      <c r="D48" s="237" t="str">
        <f>week6!C15</f>
        <v/>
      </c>
      <c r="E48" s="238" t="str">
        <f>week6!D15</f>
        <v/>
      </c>
      <c r="F48" s="238" t="str">
        <f>week6!E15</f>
        <v/>
      </c>
      <c r="G48" s="237" t="str">
        <f>week6!C22</f>
        <v/>
      </c>
      <c r="H48" s="238" t="str">
        <f>week6!D22</f>
        <v/>
      </c>
      <c r="I48" s="258" t="str">
        <f>week6!E22</f>
        <v/>
      </c>
      <c r="J48" s="238" t="str">
        <f>week6!C29</f>
        <v/>
      </c>
      <c r="K48" s="238" t="str">
        <f>week6!D29</f>
        <v/>
      </c>
      <c r="L48" s="238" t="str">
        <f>week6!E29</f>
        <v/>
      </c>
      <c r="M48" s="237" t="str">
        <f>week6!C36</f>
        <v/>
      </c>
      <c r="N48" s="238" t="str">
        <f>week6!D36</f>
        <v/>
      </c>
      <c r="O48" s="238" t="str">
        <f>week6!E36</f>
        <v/>
      </c>
      <c r="P48" s="237" t="str">
        <f>week6!C43</f>
        <v/>
      </c>
      <c r="Q48" s="238" t="str">
        <f>week6!D43</f>
        <v/>
      </c>
      <c r="R48" s="238" t="str">
        <f>week6!E43</f>
        <v/>
      </c>
      <c r="S48" s="214" t="str">
        <f>week6!C50</f>
        <v/>
      </c>
      <c r="T48" s="215" t="str">
        <f>week6!D50</f>
        <v/>
      </c>
      <c r="U48" s="239" t="str">
        <f>week6!E50</f>
        <v/>
      </c>
    </row>
    <row r="49">
      <c r="A49" s="214" t="str">
        <f>week6!C9</f>
        <v/>
      </c>
      <c r="B49" s="215" t="str">
        <f>week6!D9</f>
        <v/>
      </c>
      <c r="C49" s="215" t="str">
        <f>week6!E9</f>
        <v/>
      </c>
      <c r="D49" s="237" t="str">
        <f>week6!C16</f>
        <v/>
      </c>
      <c r="E49" s="238" t="str">
        <f>week6!D16</f>
        <v/>
      </c>
      <c r="F49" s="238" t="str">
        <f>week6!E16</f>
        <v/>
      </c>
      <c r="G49" s="237" t="str">
        <f>week6!C23</f>
        <v/>
      </c>
      <c r="H49" s="238" t="str">
        <f>week6!D23</f>
        <v/>
      </c>
      <c r="I49" s="258" t="str">
        <f>week6!E23</f>
        <v/>
      </c>
      <c r="J49" s="238" t="str">
        <f>week6!C30</f>
        <v/>
      </c>
      <c r="K49" s="238" t="str">
        <f>week6!D30</f>
        <v/>
      </c>
      <c r="L49" s="238" t="str">
        <f>week6!E30</f>
        <v/>
      </c>
      <c r="M49" s="237" t="str">
        <f>week6!C37</f>
        <v/>
      </c>
      <c r="N49" s="238" t="str">
        <f>week6!D37</f>
        <v/>
      </c>
      <c r="O49" s="238" t="str">
        <f>week6!E37</f>
        <v/>
      </c>
      <c r="P49" s="237" t="str">
        <f>week6!C44</f>
        <v/>
      </c>
      <c r="Q49" s="238" t="str">
        <f>week6!D44</f>
        <v/>
      </c>
      <c r="R49" s="238" t="str">
        <f>week6!E44</f>
        <v/>
      </c>
      <c r="S49" s="214" t="str">
        <f>week6!C51</f>
        <v/>
      </c>
      <c r="T49" s="215" t="str">
        <f>week6!D51</f>
        <v/>
      </c>
      <c r="U49" s="239" t="str">
        <f>week6!E51</f>
        <v/>
      </c>
    </row>
    <row r="50">
      <c r="A50" s="221" t="str">
        <f>week6!C10</f>
        <v/>
      </c>
      <c r="B50" s="222" t="str">
        <f>week6!D10</f>
        <v/>
      </c>
      <c r="C50" s="222" t="str">
        <f>week6!E10</f>
        <v/>
      </c>
      <c r="D50" s="240" t="str">
        <f>week6!C17</f>
        <v/>
      </c>
      <c r="E50" s="241" t="str">
        <f>week6!D17</f>
        <v/>
      </c>
      <c r="F50" s="241" t="str">
        <f>week6!E17</f>
        <v/>
      </c>
      <c r="G50" s="240" t="str">
        <f>week6!C24</f>
        <v/>
      </c>
      <c r="H50" s="241" t="str">
        <f>week6!D24</f>
        <v/>
      </c>
      <c r="I50" s="259" t="str">
        <f>week6!E24</f>
        <v/>
      </c>
      <c r="J50" s="241" t="str">
        <f>week6!C31</f>
        <v/>
      </c>
      <c r="K50" s="241" t="str">
        <f>week6!D31</f>
        <v/>
      </c>
      <c r="L50" s="241" t="str">
        <f>week6!E31</f>
        <v/>
      </c>
      <c r="M50" s="240" t="str">
        <f>week6!C38</f>
        <v/>
      </c>
      <c r="N50" s="241" t="str">
        <f>week6!D38</f>
        <v/>
      </c>
      <c r="O50" s="241" t="str">
        <f>week6!E38</f>
        <v/>
      </c>
      <c r="P50" s="240" t="str">
        <f>week6!C45</f>
        <v/>
      </c>
      <c r="Q50" s="241" t="str">
        <f>week6!D45</f>
        <v/>
      </c>
      <c r="R50" s="241" t="str">
        <f>week6!E45</f>
        <v/>
      </c>
      <c r="S50" s="221" t="str">
        <f>week6!C52</f>
        <v/>
      </c>
      <c r="T50" s="222" t="str">
        <f>week6!D52</f>
        <v/>
      </c>
      <c r="U50" s="242" t="str">
        <f>week6!E52</f>
        <v/>
      </c>
    </row>
  </sheetData>
  <mergeCells count="92">
    <mergeCell ref="A19:C19"/>
    <mergeCell ref="D20:F20"/>
    <mergeCell ref="G20:I20"/>
    <mergeCell ref="J20:L20"/>
    <mergeCell ref="M20:O20"/>
    <mergeCell ref="P20:R20"/>
    <mergeCell ref="S20:U20"/>
    <mergeCell ref="A20:C20"/>
    <mergeCell ref="D27:F27"/>
    <mergeCell ref="G27:I27"/>
    <mergeCell ref="J27:L27"/>
    <mergeCell ref="M27:O27"/>
    <mergeCell ref="P27:R27"/>
    <mergeCell ref="S27:U27"/>
    <mergeCell ref="A27:C27"/>
    <mergeCell ref="D28:F28"/>
    <mergeCell ref="G28:I28"/>
    <mergeCell ref="J28:L28"/>
    <mergeCell ref="M28:O28"/>
    <mergeCell ref="P28:R28"/>
    <mergeCell ref="S28:U28"/>
    <mergeCell ref="A28:C28"/>
    <mergeCell ref="D35:F35"/>
    <mergeCell ref="G35:I35"/>
    <mergeCell ref="J35:L35"/>
    <mergeCell ref="M35:O35"/>
    <mergeCell ref="P35:R35"/>
    <mergeCell ref="S35:U35"/>
    <mergeCell ref="A35:C35"/>
    <mergeCell ref="D36:F36"/>
    <mergeCell ref="G36:I36"/>
    <mergeCell ref="J36:L36"/>
    <mergeCell ref="M36:O36"/>
    <mergeCell ref="P36:R36"/>
    <mergeCell ref="S36:U36"/>
    <mergeCell ref="A36:C36"/>
    <mergeCell ref="D43:F43"/>
    <mergeCell ref="G43:I43"/>
    <mergeCell ref="J43:L43"/>
    <mergeCell ref="M43:O43"/>
    <mergeCell ref="P43:R43"/>
    <mergeCell ref="S43:U43"/>
    <mergeCell ref="A1:U1"/>
    <mergeCell ref="D2:F2"/>
    <mergeCell ref="G2:I2"/>
    <mergeCell ref="J2:L2"/>
    <mergeCell ref="M2:O2"/>
    <mergeCell ref="P2:R2"/>
    <mergeCell ref="S2:U2"/>
    <mergeCell ref="A2:C2"/>
    <mergeCell ref="D3:F3"/>
    <mergeCell ref="G3:I3"/>
    <mergeCell ref="J3:L3"/>
    <mergeCell ref="M3:O3"/>
    <mergeCell ref="P3:R3"/>
    <mergeCell ref="S3:U3"/>
    <mergeCell ref="A3:C3"/>
    <mergeCell ref="D4:F4"/>
    <mergeCell ref="G4:I4"/>
    <mergeCell ref="J4:L4"/>
    <mergeCell ref="M4:O4"/>
    <mergeCell ref="P4:R4"/>
    <mergeCell ref="S4:U4"/>
    <mergeCell ref="A4:C4"/>
    <mergeCell ref="D11:F11"/>
    <mergeCell ref="G11:I11"/>
    <mergeCell ref="J11:L11"/>
    <mergeCell ref="M11:O11"/>
    <mergeCell ref="P11:R11"/>
    <mergeCell ref="S11:U11"/>
    <mergeCell ref="A11:C11"/>
    <mergeCell ref="D12:F12"/>
    <mergeCell ref="G12:I12"/>
    <mergeCell ref="J12:L12"/>
    <mergeCell ref="M12:O12"/>
    <mergeCell ref="P12:R12"/>
    <mergeCell ref="S12:U12"/>
    <mergeCell ref="A12:C12"/>
    <mergeCell ref="D19:F19"/>
    <mergeCell ref="G19:I19"/>
    <mergeCell ref="J19:L19"/>
    <mergeCell ref="M19:O19"/>
    <mergeCell ref="P19:R19"/>
    <mergeCell ref="S19:U19"/>
    <mergeCell ref="A43:C43"/>
    <mergeCell ref="A44:C44"/>
    <mergeCell ref="D44:F44"/>
    <mergeCell ref="G44:I44"/>
    <mergeCell ref="J44:L44"/>
    <mergeCell ref="M44:O44"/>
    <mergeCell ref="P44:R44"/>
    <mergeCell ref="S44:U44"/>
  </mergeCells>
  <conditionalFormatting sqref="X20">
    <cfRule type="notContainsBlanks" dxfId="8" priority="1">
      <formula>LEN(TRIM(X20))&gt;0</formula>
    </cfRule>
  </conditionalFormatting>
  <conditionalFormatting sqref="W27">
    <cfRule type="notContainsBlanks" dxfId="8" priority="2">
      <formula>LEN(TRIM(W27))&gt;0</formula>
    </cfRule>
  </conditionalFormatting>
  <printOptions gridLines="1" horizontalCentered="1"/>
  <pageMargins bottom="0.75" footer="0.0" header="0.0" left="0.7" right="0.7" top="0.75"/>
  <pageSetup cellComments="atEnd" orientation="landscape" pageOrder="overThenDown"/>
  <drawing r:id="rId1"/>
</worksheet>
</file>