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israel/julia/dev/DEBmicroTrait.jl-1/files/input/"/>
    </mc:Choice>
  </mc:AlternateContent>
  <xr:revisionPtr revIDLastSave="0" documentId="13_ncr:1_{3265336F-2B47-D343-819E-9825A8EF2030}" xr6:coauthVersionLast="47" xr6:coauthVersionMax="47" xr10:uidLastSave="{00000000-0000-0000-0000-000000000000}"/>
  <bookViews>
    <workbookView xWindow="-33600" yWindow="0" windowWidth="33600" windowHeight="21000" activeTab="3" xr2:uid="{00000000-000D-0000-FFFF-FFFF00000000}"/>
  </bookViews>
  <sheets>
    <sheet name="basal_medium_AA" sheetId="1" r:id="rId1"/>
    <sheet name="basal_medium_AA_2" sheetId="4" r:id="rId2"/>
    <sheet name="AA_dilutions" sheetId="5" r:id="rId3"/>
    <sheet name="basal_medium_AA_10" sheetId="6" r:id="rId4"/>
    <sheet name="basal_medium_AA_100" sheetId="7" r:id="rId5"/>
    <sheet name="basal_medium_AA_1000" sheetId="8" r:id="rId6"/>
    <sheet name="basal_medium_AA_1" sheetId="3" r:id="rId7"/>
    <sheet name="Sheet1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3" i="5"/>
  <c r="Q2" i="5"/>
  <c r="P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3" i="5"/>
  <c r="O2" i="5"/>
  <c r="N21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3" i="5"/>
  <c r="N2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3" i="5"/>
  <c r="M2" i="5"/>
  <c r="L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3" i="5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4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6" i="1"/>
  <c r="Q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" i="1"/>
  <c r="G4" i="2"/>
  <c r="G5" i="2"/>
  <c r="G6" i="2"/>
  <c r="G7" i="2"/>
  <c r="G8" i="2"/>
  <c r="G9" i="2"/>
  <c r="G10" i="2"/>
  <c r="G11" i="2"/>
  <c r="G12" i="2"/>
  <c r="G13" i="2"/>
  <c r="G14" i="2"/>
  <c r="G3" i="2"/>
  <c r="W5" i="1"/>
  <c r="W6" i="1"/>
  <c r="W7" i="1"/>
  <c r="W8" i="1"/>
  <c r="W9" i="1"/>
  <c r="W10" i="1"/>
  <c r="W11" i="1"/>
  <c r="W12" i="1"/>
  <c r="W13" i="1"/>
  <c r="W14" i="1"/>
  <c r="W15" i="1"/>
  <c r="W4" i="1"/>
  <c r="H4" i="2"/>
  <c r="H5" i="2"/>
  <c r="H6" i="2"/>
  <c r="H7" i="2"/>
  <c r="H8" i="2"/>
  <c r="H9" i="2"/>
  <c r="H10" i="2"/>
  <c r="H11" i="2"/>
  <c r="H12" i="2"/>
  <c r="H13" i="2"/>
  <c r="H14" i="2"/>
  <c r="H3" i="2"/>
  <c r="M5" i="1"/>
  <c r="N16" i="1" s="1"/>
  <c r="M6" i="1"/>
  <c r="M7" i="1"/>
  <c r="M8" i="1"/>
  <c r="M9" i="1"/>
  <c r="M10" i="1"/>
  <c r="M11" i="1"/>
  <c r="M12" i="1"/>
  <c r="M13" i="1"/>
  <c r="M14" i="1"/>
  <c r="M15" i="1"/>
  <c r="M16" i="1"/>
  <c r="M17" i="1"/>
  <c r="N24" i="1" s="1"/>
  <c r="M18" i="1"/>
  <c r="M19" i="1"/>
  <c r="M20" i="1"/>
  <c r="M21" i="1"/>
  <c r="M22" i="1"/>
  <c r="M23" i="1"/>
  <c r="M4" i="1"/>
  <c r="M2" i="1"/>
  <c r="E20" i="2"/>
  <c r="E21" i="2"/>
  <c r="E22" i="2"/>
  <c r="E23" i="2"/>
  <c r="E24" i="2"/>
  <c r="E25" i="2"/>
  <c r="E19" i="2"/>
  <c r="F20" i="2"/>
  <c r="F21" i="2"/>
  <c r="F22" i="2"/>
  <c r="F23" i="2"/>
  <c r="F24" i="2"/>
  <c r="F25" i="2"/>
  <c r="F19" i="2"/>
  <c r="F4" i="2"/>
  <c r="F5" i="2"/>
  <c r="F6" i="2"/>
  <c r="F7" i="2"/>
  <c r="F8" i="2"/>
  <c r="F9" i="2"/>
  <c r="F10" i="2"/>
  <c r="F11" i="2"/>
  <c r="F12" i="2"/>
  <c r="F13" i="2"/>
  <c r="F14" i="2"/>
  <c r="F3" i="2"/>
  <c r="E4" i="2"/>
  <c r="E5" i="2"/>
  <c r="E6" i="2"/>
  <c r="E7" i="2"/>
  <c r="E8" i="2"/>
  <c r="E9" i="2"/>
  <c r="E10" i="2"/>
  <c r="E11" i="2"/>
  <c r="E12" i="2"/>
  <c r="E13" i="2"/>
  <c r="E14" i="2"/>
  <c r="E3" i="2"/>
  <c r="X16" i="1" l="1"/>
  <c r="M25" i="1"/>
</calcChain>
</file>

<file path=xl/sharedStrings.xml><?xml version="1.0" encoding="utf-8"?>
<sst xmlns="http://schemas.openxmlformats.org/spreadsheetml/2006/main" count="1099" uniqueCount="86">
  <si>
    <t>Name</t>
  </si>
  <si>
    <t>Quantity</t>
  </si>
  <si>
    <t>Unit</t>
  </si>
  <si>
    <t>Compound</t>
  </si>
  <si>
    <t>Formula</t>
  </si>
  <si>
    <t>Molecular_weight</t>
  </si>
  <si>
    <t>Concentration</t>
  </si>
  <si>
    <t>Ontology</t>
  </si>
  <si>
    <t>Main Compound</t>
  </si>
  <si>
    <t>g</t>
  </si>
  <si>
    <t>glucose</t>
  </si>
  <si>
    <t>C6H12O6</t>
  </si>
  <si>
    <t>%</t>
  </si>
  <si>
    <t>mmol/L</t>
  </si>
  <si>
    <t>Sugars</t>
  </si>
  <si>
    <t>L-Arginine hydrochloride</t>
  </si>
  <si>
    <t>L-Cystine</t>
  </si>
  <si>
    <t>L-Histidine hydrochloride-H2O</t>
  </si>
  <si>
    <t>L-Isoleucine</t>
  </si>
  <si>
    <t>L-Leucine</t>
  </si>
  <si>
    <t>L-Lysine hydrochloride</t>
  </si>
  <si>
    <t>L-Methionine</t>
  </si>
  <si>
    <t>L-Phenylalanine</t>
  </si>
  <si>
    <t>L-Threonine</t>
  </si>
  <si>
    <t>L-Tryptophan</t>
  </si>
  <si>
    <t>L-Tyrosine</t>
  </si>
  <si>
    <t>L-Valine</t>
  </si>
  <si>
    <t>MEM 50X dil to 1X</t>
  </si>
  <si>
    <t>MW (g)</t>
  </si>
  <si>
    <t>Concentration (mg/L)</t>
  </si>
  <si>
    <t>50X stock</t>
  </si>
  <si>
    <t>1 mL in 50 mL</t>
  </si>
  <si>
    <t>Concentration (g/L)</t>
  </si>
  <si>
    <t>Concentration (mmol/L)</t>
  </si>
  <si>
    <t>C6H14N4O2</t>
  </si>
  <si>
    <t>C6H12N2O4S2</t>
  </si>
  <si>
    <t>C6H9NO2</t>
  </si>
  <si>
    <t>C6H13NO2</t>
  </si>
  <si>
    <t>C6H13NO3</t>
  </si>
  <si>
    <t>C9H11NO2</t>
  </si>
  <si>
    <t>C4H9NO3</t>
  </si>
  <si>
    <t>C11H12N2O2</t>
  </si>
  <si>
    <t>C9H11NO3</t>
  </si>
  <si>
    <t>C5H11NO2</t>
  </si>
  <si>
    <t>Amino acids</t>
  </si>
  <si>
    <t>NEAA MEM 100X dil to 1X</t>
  </si>
  <si>
    <t>see https://www.thermofisher.com/us/en/home/technical-resources/media-formulation.164.html</t>
  </si>
  <si>
    <t xml:space="preserve">MEM NEAA </t>
  </si>
  <si>
    <t>Components</t>
  </si>
  <si>
    <t>Molecular Weight</t>
  </si>
  <si>
    <t>mM</t>
  </si>
  <si>
    <t>Amino Acids</t>
  </si>
  <si>
    <t>Glycine</t>
  </si>
  <si>
    <t>L-Alanine</t>
  </si>
  <si>
    <t>L-Asparagine</t>
  </si>
  <si>
    <t>L-Aspartic acid</t>
  </si>
  <si>
    <t>L-Glutamic Acid</t>
  </si>
  <si>
    <t>L-Proline</t>
  </si>
  <si>
    <t>L-Serine</t>
  </si>
  <si>
    <t>https://www.thermofisher.com/us/en/home/technical-resources/media-formulation.164.html</t>
  </si>
  <si>
    <t>100 X stock </t>
  </si>
  <si>
    <t>0.5 mL in 50 mL</t>
  </si>
  <si>
    <t>C2H5NO2</t>
  </si>
  <si>
    <t>C3H7NO2</t>
  </si>
  <si>
    <t>C4H8N2O3</t>
  </si>
  <si>
    <t>C4H7NO4</t>
  </si>
  <si>
    <t>C5H9NO4</t>
  </si>
  <si>
    <t>C5H9NO2</t>
  </si>
  <si>
    <t>C3H7NO3</t>
  </si>
  <si>
    <t>Number of C</t>
  </si>
  <si>
    <t>C concentration mM</t>
  </si>
  <si>
    <t>Sum AA</t>
  </si>
  <si>
    <t>diluted so lysine is 0.1 mM</t>
  </si>
  <si>
    <t>further diluted</t>
  </si>
  <si>
    <t>C stoichiometry</t>
  </si>
  <si>
    <t>C concentration</t>
  </si>
  <si>
    <t>Number of N</t>
  </si>
  <si>
    <t>N concentration mM</t>
  </si>
  <si>
    <t>Sum N concentration mmol</t>
  </si>
  <si>
    <t>Mass of N in 200 uL (g)</t>
  </si>
  <si>
    <t>mass of N/L</t>
  </si>
  <si>
    <t>mass of N/200 uL</t>
  </si>
  <si>
    <t>1/10 dilution</t>
  </si>
  <si>
    <t>1/10 mM</t>
  </si>
  <si>
    <t>1/100 dilution</t>
  </si>
  <si>
    <t>1/1000 dilution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</si>
</sst>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workbookViewId="0">
      <selection activeCell="Q26" sqref="Q26"/>
    </sheetView>
  </sheetViews>
  <sheetFormatPr baseColWidth="10" defaultRowHeight="16" x14ac:dyDescent="0.2"/>
  <cols>
    <col min="4" max="4" width="25.83203125" bestFit="1" customWidth="1"/>
    <col min="12" max="12" width="11.1640625" customWidth="1"/>
    <col min="17" max="18" width="12.1640625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6</v>
      </c>
      <c r="J1" t="s">
        <v>2</v>
      </c>
      <c r="K1" t="s">
        <v>7</v>
      </c>
      <c r="L1" t="s">
        <v>69</v>
      </c>
      <c r="M1" t="s">
        <v>70</v>
      </c>
      <c r="O1" t="s">
        <v>76</v>
      </c>
      <c r="P1" t="s">
        <v>77</v>
      </c>
      <c r="Q1" t="s">
        <v>80</v>
      </c>
      <c r="R1" t="s">
        <v>81</v>
      </c>
    </row>
    <row r="2" spans="1:24" x14ac:dyDescent="0.2">
      <c r="A2" t="s">
        <v>8</v>
      </c>
      <c r="B2">
        <v>1.2609999999999999</v>
      </c>
      <c r="C2" t="s">
        <v>9</v>
      </c>
      <c r="D2" t="s">
        <v>10</v>
      </c>
      <c r="E2" t="s">
        <v>11</v>
      </c>
      <c r="F2">
        <v>100</v>
      </c>
      <c r="G2" t="s">
        <v>12</v>
      </c>
      <c r="H2">
        <v>180.16</v>
      </c>
      <c r="I2">
        <v>6.9993339250000002</v>
      </c>
      <c r="J2" t="s">
        <v>13</v>
      </c>
      <c r="K2" t="s">
        <v>14</v>
      </c>
      <c r="L2">
        <v>6</v>
      </c>
      <c r="M2">
        <f>L2*I2</f>
        <v>41.996003549999998</v>
      </c>
      <c r="O2">
        <v>0</v>
      </c>
      <c r="P2">
        <f>I2*O2</f>
        <v>0</v>
      </c>
    </row>
    <row r="3" spans="1:24" x14ac:dyDescent="0.2">
      <c r="A3" t="s">
        <v>27</v>
      </c>
      <c r="F3">
        <v>100</v>
      </c>
      <c r="G3" t="s">
        <v>12</v>
      </c>
      <c r="P3">
        <f t="shared" ref="P3:P24" si="0">I3*O3</f>
        <v>0</v>
      </c>
      <c r="U3" t="s">
        <v>73</v>
      </c>
      <c r="V3" t="s">
        <v>74</v>
      </c>
      <c r="W3" t="s">
        <v>75</v>
      </c>
    </row>
    <row r="4" spans="1:24" x14ac:dyDescent="0.2">
      <c r="B4">
        <v>0.12640000000000001</v>
      </c>
      <c r="C4" t="s">
        <v>9</v>
      </c>
      <c r="D4" t="s">
        <v>15</v>
      </c>
      <c r="E4" t="s">
        <v>34</v>
      </c>
      <c r="F4">
        <v>100</v>
      </c>
      <c r="G4" t="s">
        <v>12</v>
      </c>
      <c r="H4">
        <v>211</v>
      </c>
      <c r="I4">
        <v>0.59905211999999997</v>
      </c>
      <c r="J4" t="s">
        <v>13</v>
      </c>
      <c r="K4" t="s">
        <v>44</v>
      </c>
      <c r="L4">
        <v>6</v>
      </c>
      <c r="M4">
        <f>I4*L4</f>
        <v>3.5943127199999996</v>
      </c>
      <c r="O4">
        <v>4</v>
      </c>
      <c r="P4">
        <f t="shared" si="0"/>
        <v>2.3962084799999999</v>
      </c>
      <c r="Q4">
        <f>P4*14.0067*10^-3</f>
        <v>3.3562973316816E-2</v>
      </c>
      <c r="R4">
        <f>Q4*10^(-6)*200</f>
        <v>6.7125946633631998E-6</v>
      </c>
      <c r="U4">
        <v>0.14976302999999999</v>
      </c>
      <c r="V4">
        <v>6</v>
      </c>
      <c r="W4">
        <f>U4*V4</f>
        <v>0.89857817999999989</v>
      </c>
    </row>
    <row r="5" spans="1:24" x14ac:dyDescent="0.2">
      <c r="B5">
        <v>2.4E-2</v>
      </c>
      <c r="C5" t="s">
        <v>9</v>
      </c>
      <c r="D5" t="s">
        <v>16</v>
      </c>
      <c r="E5" t="s">
        <v>35</v>
      </c>
      <c r="F5">
        <v>100</v>
      </c>
      <c r="G5" t="s">
        <v>12</v>
      </c>
      <c r="H5">
        <v>240</v>
      </c>
      <c r="I5">
        <v>0.1</v>
      </c>
      <c r="J5" t="s">
        <v>13</v>
      </c>
      <c r="K5" t="s">
        <v>44</v>
      </c>
      <c r="L5">
        <v>6</v>
      </c>
      <c r="M5">
        <f t="shared" ref="M5:M23" si="1">I5*L5</f>
        <v>0.60000000000000009</v>
      </c>
      <c r="O5">
        <v>2</v>
      </c>
      <c r="P5">
        <f t="shared" si="0"/>
        <v>0.2</v>
      </c>
      <c r="Q5">
        <f t="shared" ref="Q5:Q23" si="2">P5*14.0067*10^-3</f>
        <v>2.8013400000000003E-3</v>
      </c>
      <c r="R5">
        <f t="shared" ref="R5:R23" si="3">Q5*10^(-6)*200</f>
        <v>5.6026800000000002E-7</v>
      </c>
      <c r="U5">
        <v>2.5000000000000001E-2</v>
      </c>
      <c r="V5">
        <v>6</v>
      </c>
      <c r="W5">
        <f t="shared" ref="W5:W15" si="4">U5*V5</f>
        <v>0.15000000000000002</v>
      </c>
    </row>
    <row r="6" spans="1:24" x14ac:dyDescent="0.2">
      <c r="B6">
        <v>4.2000000000000003E-2</v>
      </c>
      <c r="C6" t="s">
        <v>9</v>
      </c>
      <c r="D6" t="s">
        <v>17</v>
      </c>
      <c r="E6" t="s">
        <v>36</v>
      </c>
      <c r="F6">
        <v>100</v>
      </c>
      <c r="G6" t="s">
        <v>12</v>
      </c>
      <c r="H6">
        <v>210</v>
      </c>
      <c r="I6">
        <v>0.2</v>
      </c>
      <c r="J6" t="s">
        <v>13</v>
      </c>
      <c r="K6" t="s">
        <v>44</v>
      </c>
      <c r="L6">
        <v>6</v>
      </c>
      <c r="M6">
        <f t="shared" si="1"/>
        <v>1.2000000000000002</v>
      </c>
      <c r="O6">
        <v>1</v>
      </c>
      <c r="P6">
        <f t="shared" si="0"/>
        <v>0.2</v>
      </c>
      <c r="Q6">
        <f t="shared" si="2"/>
        <v>2.8013400000000003E-3</v>
      </c>
      <c r="R6">
        <f t="shared" si="3"/>
        <v>5.6026800000000002E-7</v>
      </c>
      <c r="U6">
        <v>0.05</v>
      </c>
      <c r="V6">
        <v>6</v>
      </c>
      <c r="W6">
        <f t="shared" si="4"/>
        <v>0.30000000000000004</v>
      </c>
    </row>
    <row r="7" spans="1:24" x14ac:dyDescent="0.2">
      <c r="B7">
        <v>5.2400000000000002E-2</v>
      </c>
      <c r="C7" t="s">
        <v>9</v>
      </c>
      <c r="D7" t="s">
        <v>18</v>
      </c>
      <c r="E7" t="s">
        <v>37</v>
      </c>
      <c r="F7">
        <v>100</v>
      </c>
      <c r="G7" t="s">
        <v>12</v>
      </c>
      <c r="H7">
        <v>131</v>
      </c>
      <c r="I7">
        <v>0.4</v>
      </c>
      <c r="J7" t="s">
        <v>13</v>
      </c>
      <c r="K7" t="s">
        <v>44</v>
      </c>
      <c r="L7">
        <v>6</v>
      </c>
      <c r="M7">
        <f t="shared" si="1"/>
        <v>2.4000000000000004</v>
      </c>
      <c r="O7">
        <v>1</v>
      </c>
      <c r="P7">
        <f t="shared" si="0"/>
        <v>0.4</v>
      </c>
      <c r="Q7">
        <f t="shared" si="2"/>
        <v>5.6026800000000005E-3</v>
      </c>
      <c r="R7">
        <f t="shared" si="3"/>
        <v>1.120536E-6</v>
      </c>
      <c r="U7">
        <v>0.1</v>
      </c>
      <c r="V7">
        <v>6</v>
      </c>
      <c r="W7">
        <f t="shared" si="4"/>
        <v>0.60000000000000009</v>
      </c>
    </row>
    <row r="8" spans="1:24" x14ac:dyDescent="0.2">
      <c r="B8">
        <v>5.2400000000000002E-2</v>
      </c>
      <c r="C8" t="s">
        <v>9</v>
      </c>
      <c r="D8" t="s">
        <v>19</v>
      </c>
      <c r="E8" t="s">
        <v>38</v>
      </c>
      <c r="F8">
        <v>100</v>
      </c>
      <c r="G8" t="s">
        <v>12</v>
      </c>
      <c r="H8">
        <v>131</v>
      </c>
      <c r="I8">
        <v>0.4</v>
      </c>
      <c r="J8" t="s">
        <v>13</v>
      </c>
      <c r="K8" t="s">
        <v>44</v>
      </c>
      <c r="L8">
        <v>6</v>
      </c>
      <c r="M8">
        <f t="shared" si="1"/>
        <v>2.4000000000000004</v>
      </c>
      <c r="O8">
        <v>1</v>
      </c>
      <c r="P8">
        <f t="shared" si="0"/>
        <v>0.4</v>
      </c>
      <c r="Q8">
        <f t="shared" si="2"/>
        <v>5.6026800000000005E-3</v>
      </c>
      <c r="R8">
        <f t="shared" si="3"/>
        <v>1.120536E-6</v>
      </c>
      <c r="U8">
        <v>0.1</v>
      </c>
      <c r="V8">
        <v>6</v>
      </c>
      <c r="W8">
        <f t="shared" si="4"/>
        <v>0.60000000000000009</v>
      </c>
    </row>
    <row r="9" spans="1:24" x14ac:dyDescent="0.2">
      <c r="B9">
        <v>7.2499999999999995E-2</v>
      </c>
      <c r="C9" t="s">
        <v>9</v>
      </c>
      <c r="D9" t="s">
        <v>20</v>
      </c>
      <c r="E9" t="s">
        <v>38</v>
      </c>
      <c r="F9">
        <v>100</v>
      </c>
      <c r="G9" t="s">
        <v>12</v>
      </c>
      <c r="H9">
        <v>183</v>
      </c>
      <c r="I9">
        <v>0.39617486000000002</v>
      </c>
      <c r="J9" t="s">
        <v>13</v>
      </c>
      <c r="K9" t="s">
        <v>44</v>
      </c>
      <c r="L9">
        <v>6</v>
      </c>
      <c r="M9">
        <f t="shared" si="1"/>
        <v>2.3770491600000003</v>
      </c>
      <c r="O9">
        <v>1</v>
      </c>
      <c r="P9">
        <f t="shared" si="0"/>
        <v>0.39617486000000002</v>
      </c>
      <c r="Q9">
        <f t="shared" si="2"/>
        <v>5.549102411562E-3</v>
      </c>
      <c r="R9">
        <f t="shared" si="3"/>
        <v>1.1098204823124001E-6</v>
      </c>
      <c r="U9">
        <v>9.9043715000000004E-2</v>
      </c>
      <c r="V9">
        <v>6</v>
      </c>
      <c r="W9">
        <f t="shared" si="4"/>
        <v>0.59426229000000008</v>
      </c>
    </row>
    <row r="10" spans="1:24" x14ac:dyDescent="0.2">
      <c r="B10">
        <v>1.5100000000000001E-2</v>
      </c>
      <c r="C10" t="s">
        <v>9</v>
      </c>
      <c r="D10" t="s">
        <v>21</v>
      </c>
      <c r="E10" t="s">
        <v>38</v>
      </c>
      <c r="F10">
        <v>100</v>
      </c>
      <c r="G10" t="s">
        <v>12</v>
      </c>
      <c r="H10">
        <v>149</v>
      </c>
      <c r="I10">
        <v>0.10134228000000001</v>
      </c>
      <c r="J10" t="s">
        <v>13</v>
      </c>
      <c r="K10" t="s">
        <v>44</v>
      </c>
      <c r="L10">
        <v>6</v>
      </c>
      <c r="M10">
        <f t="shared" si="1"/>
        <v>0.60805368000000004</v>
      </c>
      <c r="O10">
        <v>1</v>
      </c>
      <c r="P10">
        <f t="shared" si="0"/>
        <v>0.10134228000000001</v>
      </c>
      <c r="Q10">
        <f t="shared" si="2"/>
        <v>1.4194709132760001E-3</v>
      </c>
      <c r="R10">
        <f t="shared" si="3"/>
        <v>2.8389418265520001E-7</v>
      </c>
      <c r="U10">
        <v>2.5335570000000002E-2</v>
      </c>
      <c r="V10">
        <v>6</v>
      </c>
      <c r="W10">
        <f t="shared" si="4"/>
        <v>0.15201342000000001</v>
      </c>
    </row>
    <row r="11" spans="1:24" x14ac:dyDescent="0.2">
      <c r="B11">
        <v>3.3000000000000002E-2</v>
      </c>
      <c r="C11" t="s">
        <v>9</v>
      </c>
      <c r="D11" t="s">
        <v>22</v>
      </c>
      <c r="E11" t="s">
        <v>39</v>
      </c>
      <c r="F11">
        <v>100</v>
      </c>
      <c r="G11" t="s">
        <v>12</v>
      </c>
      <c r="H11">
        <v>165</v>
      </c>
      <c r="I11">
        <v>0.2</v>
      </c>
      <c r="J11" t="s">
        <v>13</v>
      </c>
      <c r="K11" t="s">
        <v>44</v>
      </c>
      <c r="L11">
        <v>9</v>
      </c>
      <c r="M11">
        <f t="shared" si="1"/>
        <v>1.8</v>
      </c>
      <c r="O11">
        <v>1</v>
      </c>
      <c r="P11">
        <f t="shared" si="0"/>
        <v>0.2</v>
      </c>
      <c r="Q11">
        <f t="shared" si="2"/>
        <v>2.8013400000000003E-3</v>
      </c>
      <c r="R11">
        <f t="shared" si="3"/>
        <v>5.6026800000000002E-7</v>
      </c>
      <c r="U11">
        <v>0.05</v>
      </c>
      <c r="V11">
        <v>9</v>
      </c>
      <c r="W11">
        <f t="shared" si="4"/>
        <v>0.45</v>
      </c>
    </row>
    <row r="12" spans="1:24" x14ac:dyDescent="0.2">
      <c r="B12">
        <v>4.7600000000000003E-2</v>
      </c>
      <c r="C12" t="s">
        <v>9</v>
      </c>
      <c r="D12" t="s">
        <v>23</v>
      </c>
      <c r="E12" t="s">
        <v>40</v>
      </c>
      <c r="F12">
        <v>100</v>
      </c>
      <c r="G12" t="s">
        <v>12</v>
      </c>
      <c r="H12">
        <v>119</v>
      </c>
      <c r="I12">
        <v>0.4</v>
      </c>
      <c r="J12" t="s">
        <v>13</v>
      </c>
      <c r="K12" t="s">
        <v>44</v>
      </c>
      <c r="L12">
        <v>4</v>
      </c>
      <c r="M12">
        <f t="shared" si="1"/>
        <v>1.6</v>
      </c>
      <c r="O12">
        <v>1</v>
      </c>
      <c r="P12">
        <f t="shared" si="0"/>
        <v>0.4</v>
      </c>
      <c r="Q12">
        <f t="shared" si="2"/>
        <v>5.6026800000000005E-3</v>
      </c>
      <c r="R12">
        <f t="shared" si="3"/>
        <v>1.120536E-6</v>
      </c>
      <c r="U12">
        <v>0.1</v>
      </c>
      <c r="V12">
        <v>4</v>
      </c>
      <c r="W12">
        <f t="shared" si="4"/>
        <v>0.4</v>
      </c>
    </row>
    <row r="13" spans="1:24" x14ac:dyDescent="0.2">
      <c r="B13">
        <v>1.0199999999999999E-2</v>
      </c>
      <c r="C13" t="s">
        <v>9</v>
      </c>
      <c r="D13" t="s">
        <v>24</v>
      </c>
      <c r="E13" t="s">
        <v>41</v>
      </c>
      <c r="F13">
        <v>100</v>
      </c>
      <c r="G13" t="s">
        <v>12</v>
      </c>
      <c r="H13">
        <v>204</v>
      </c>
      <c r="I13">
        <v>0.05</v>
      </c>
      <c r="J13" t="s">
        <v>13</v>
      </c>
      <c r="K13" t="s">
        <v>44</v>
      </c>
      <c r="L13">
        <v>11</v>
      </c>
      <c r="M13">
        <f t="shared" si="1"/>
        <v>0.55000000000000004</v>
      </c>
      <c r="O13">
        <v>2</v>
      </c>
      <c r="P13">
        <f t="shared" si="0"/>
        <v>0.1</v>
      </c>
      <c r="Q13">
        <f t="shared" si="2"/>
        <v>1.4006700000000001E-3</v>
      </c>
      <c r="R13">
        <f t="shared" si="3"/>
        <v>2.8013400000000001E-7</v>
      </c>
      <c r="U13">
        <v>1.2500000000000001E-2</v>
      </c>
      <c r="V13">
        <v>11</v>
      </c>
      <c r="W13">
        <f t="shared" si="4"/>
        <v>0.13750000000000001</v>
      </c>
    </row>
    <row r="14" spans="1:24" x14ac:dyDescent="0.2">
      <c r="B14">
        <v>3.6000000000000004E-2</v>
      </c>
      <c r="C14" t="s">
        <v>9</v>
      </c>
      <c r="D14" t="s">
        <v>25</v>
      </c>
      <c r="E14" t="s">
        <v>42</v>
      </c>
      <c r="F14">
        <v>100</v>
      </c>
      <c r="G14" t="s">
        <v>12</v>
      </c>
      <c r="H14">
        <v>181</v>
      </c>
      <c r="I14">
        <v>0.19889504</v>
      </c>
      <c r="J14" t="s">
        <v>13</v>
      </c>
      <c r="K14" t="s">
        <v>44</v>
      </c>
      <c r="L14">
        <v>9</v>
      </c>
      <c r="M14">
        <f t="shared" si="1"/>
        <v>1.79005536</v>
      </c>
      <c r="O14">
        <v>1</v>
      </c>
      <c r="P14">
        <f t="shared" si="0"/>
        <v>0.19889504</v>
      </c>
      <c r="Q14">
        <f t="shared" si="2"/>
        <v>2.785863156768E-3</v>
      </c>
      <c r="R14">
        <f t="shared" si="3"/>
        <v>5.5717263135360001E-7</v>
      </c>
      <c r="U14">
        <v>4.9723759999999999E-2</v>
      </c>
      <c r="V14">
        <v>9</v>
      </c>
      <c r="W14">
        <f t="shared" si="4"/>
        <v>0.44751384</v>
      </c>
    </row>
    <row r="15" spans="1:24" x14ac:dyDescent="0.2">
      <c r="B15">
        <v>4.6800000000000001E-2</v>
      </c>
      <c r="C15" t="s">
        <v>9</v>
      </c>
      <c r="D15" t="s">
        <v>26</v>
      </c>
      <c r="E15" t="s">
        <v>43</v>
      </c>
      <c r="F15">
        <v>100</v>
      </c>
      <c r="G15" t="s">
        <v>12</v>
      </c>
      <c r="H15">
        <v>117</v>
      </c>
      <c r="I15">
        <v>0.4</v>
      </c>
      <c r="J15" t="s">
        <v>13</v>
      </c>
      <c r="K15" t="s">
        <v>44</v>
      </c>
      <c r="L15">
        <v>5</v>
      </c>
      <c r="M15">
        <f t="shared" si="1"/>
        <v>2</v>
      </c>
      <c r="O15">
        <v>1</v>
      </c>
      <c r="P15">
        <f t="shared" si="0"/>
        <v>0.4</v>
      </c>
      <c r="Q15">
        <f t="shared" si="2"/>
        <v>5.6026800000000005E-3</v>
      </c>
      <c r="R15">
        <f t="shared" si="3"/>
        <v>1.120536E-6</v>
      </c>
      <c r="U15">
        <v>0.1</v>
      </c>
      <c r="V15">
        <v>5</v>
      </c>
      <c r="W15">
        <f t="shared" si="4"/>
        <v>0.5</v>
      </c>
    </row>
    <row r="16" spans="1:24" x14ac:dyDescent="0.2">
      <c r="A16" t="s">
        <v>45</v>
      </c>
      <c r="M16">
        <f t="shared" si="1"/>
        <v>0</v>
      </c>
      <c r="N16">
        <f>SUM(M4:M15)</f>
        <v>20.919470920000002</v>
      </c>
      <c r="P16">
        <f t="shared" si="0"/>
        <v>0</v>
      </c>
      <c r="Q16">
        <f t="shared" si="2"/>
        <v>0</v>
      </c>
      <c r="R16">
        <f t="shared" si="3"/>
        <v>0</v>
      </c>
      <c r="X16">
        <f>SUM(W4:W15)</f>
        <v>5.2298677300000005</v>
      </c>
    </row>
    <row r="17" spans="2:18" x14ac:dyDescent="0.2">
      <c r="B17">
        <v>7.4999999999999997E-3</v>
      </c>
      <c r="C17" t="s">
        <v>9</v>
      </c>
      <c r="D17" t="s">
        <v>52</v>
      </c>
      <c r="E17" t="s">
        <v>62</v>
      </c>
      <c r="F17">
        <v>100</v>
      </c>
      <c r="G17" t="s">
        <v>12</v>
      </c>
      <c r="H17">
        <v>75</v>
      </c>
      <c r="I17" s="2">
        <v>0.1</v>
      </c>
      <c r="J17" t="s">
        <v>13</v>
      </c>
      <c r="K17" t="s">
        <v>44</v>
      </c>
      <c r="L17">
        <v>2</v>
      </c>
      <c r="M17">
        <f t="shared" si="1"/>
        <v>0.2</v>
      </c>
      <c r="O17">
        <v>1</v>
      </c>
      <c r="P17">
        <f t="shared" si="0"/>
        <v>0.1</v>
      </c>
      <c r="Q17">
        <f t="shared" si="2"/>
        <v>1.4006700000000001E-3</v>
      </c>
      <c r="R17">
        <f t="shared" si="3"/>
        <v>2.8013400000000001E-7</v>
      </c>
    </row>
    <row r="18" spans="2:18" x14ac:dyDescent="0.2">
      <c r="B18">
        <v>8.8999999999999999E-3</v>
      </c>
      <c r="C18" t="s">
        <v>9</v>
      </c>
      <c r="D18" t="s">
        <v>53</v>
      </c>
      <c r="E18" t="s">
        <v>63</v>
      </c>
      <c r="F18">
        <v>100</v>
      </c>
      <c r="G18" t="s">
        <v>12</v>
      </c>
      <c r="H18">
        <v>89</v>
      </c>
      <c r="I18" s="2">
        <v>0.1</v>
      </c>
      <c r="J18" t="s">
        <v>13</v>
      </c>
      <c r="K18" t="s">
        <v>44</v>
      </c>
      <c r="L18">
        <v>3</v>
      </c>
      <c r="M18">
        <f t="shared" si="1"/>
        <v>0.30000000000000004</v>
      </c>
      <c r="O18">
        <v>1</v>
      </c>
      <c r="P18">
        <f t="shared" si="0"/>
        <v>0.1</v>
      </c>
      <c r="Q18">
        <f t="shared" si="2"/>
        <v>1.4006700000000001E-3</v>
      </c>
      <c r="R18">
        <f t="shared" si="3"/>
        <v>2.8013400000000001E-7</v>
      </c>
    </row>
    <row r="19" spans="2:18" x14ac:dyDescent="0.2">
      <c r="B19">
        <v>1.32E-2</v>
      </c>
      <c r="C19" t="s">
        <v>9</v>
      </c>
      <c r="D19" t="s">
        <v>54</v>
      </c>
      <c r="E19" t="s">
        <v>64</v>
      </c>
      <c r="F19">
        <v>100</v>
      </c>
      <c r="G19" t="s">
        <v>12</v>
      </c>
      <c r="H19">
        <v>132</v>
      </c>
      <c r="I19" s="2">
        <v>0.1</v>
      </c>
      <c r="J19" t="s">
        <v>13</v>
      </c>
      <c r="K19" t="s">
        <v>44</v>
      </c>
      <c r="L19">
        <v>4</v>
      </c>
      <c r="M19">
        <f t="shared" si="1"/>
        <v>0.4</v>
      </c>
      <c r="O19">
        <v>2</v>
      </c>
      <c r="P19">
        <f t="shared" si="0"/>
        <v>0.2</v>
      </c>
      <c r="Q19">
        <f t="shared" si="2"/>
        <v>2.8013400000000003E-3</v>
      </c>
      <c r="R19">
        <f t="shared" si="3"/>
        <v>5.6026800000000002E-7</v>
      </c>
    </row>
    <row r="20" spans="2:18" x14ac:dyDescent="0.2">
      <c r="B20">
        <v>1.3300000000000001E-2</v>
      </c>
      <c r="C20" t="s">
        <v>9</v>
      </c>
      <c r="D20" t="s">
        <v>55</v>
      </c>
      <c r="E20" t="s">
        <v>65</v>
      </c>
      <c r="F20">
        <v>100</v>
      </c>
      <c r="G20" t="s">
        <v>12</v>
      </c>
      <c r="H20">
        <v>133</v>
      </c>
      <c r="I20" s="2">
        <v>0.1</v>
      </c>
      <c r="J20" t="s">
        <v>13</v>
      </c>
      <c r="K20" t="s">
        <v>44</v>
      </c>
      <c r="L20">
        <v>4</v>
      </c>
      <c r="M20">
        <f t="shared" si="1"/>
        <v>0.4</v>
      </c>
      <c r="O20">
        <v>1</v>
      </c>
      <c r="P20">
        <f t="shared" si="0"/>
        <v>0.1</v>
      </c>
      <c r="Q20">
        <f t="shared" si="2"/>
        <v>1.4006700000000001E-3</v>
      </c>
      <c r="R20">
        <f t="shared" si="3"/>
        <v>2.8013400000000001E-7</v>
      </c>
    </row>
    <row r="21" spans="2:18" x14ac:dyDescent="0.2">
      <c r="B21">
        <v>1.47E-2</v>
      </c>
      <c r="C21" t="s">
        <v>9</v>
      </c>
      <c r="D21" t="s">
        <v>56</v>
      </c>
      <c r="E21" t="s">
        <v>66</v>
      </c>
      <c r="F21">
        <v>100</v>
      </c>
      <c r="G21" t="s">
        <v>12</v>
      </c>
      <c r="H21">
        <v>147</v>
      </c>
      <c r="I21" s="2">
        <v>0.1</v>
      </c>
      <c r="J21" t="s">
        <v>13</v>
      </c>
      <c r="K21" t="s">
        <v>44</v>
      </c>
      <c r="L21">
        <v>5</v>
      </c>
      <c r="M21">
        <f t="shared" si="1"/>
        <v>0.5</v>
      </c>
      <c r="O21">
        <v>1</v>
      </c>
      <c r="P21">
        <f t="shared" si="0"/>
        <v>0.1</v>
      </c>
      <c r="Q21">
        <f t="shared" si="2"/>
        <v>1.4006700000000001E-3</v>
      </c>
      <c r="R21">
        <f t="shared" si="3"/>
        <v>2.8013400000000001E-7</v>
      </c>
    </row>
    <row r="22" spans="2:18" x14ac:dyDescent="0.2">
      <c r="B22">
        <v>1.15E-2</v>
      </c>
      <c r="C22" t="s">
        <v>9</v>
      </c>
      <c r="D22" t="s">
        <v>57</v>
      </c>
      <c r="E22" t="s">
        <v>67</v>
      </c>
      <c r="F22">
        <v>100</v>
      </c>
      <c r="G22" t="s">
        <v>12</v>
      </c>
      <c r="H22">
        <v>115</v>
      </c>
      <c r="I22" s="2">
        <v>0.1</v>
      </c>
      <c r="J22" t="s">
        <v>13</v>
      </c>
      <c r="K22" t="s">
        <v>44</v>
      </c>
      <c r="L22">
        <v>5</v>
      </c>
      <c r="M22">
        <f t="shared" si="1"/>
        <v>0.5</v>
      </c>
      <c r="O22">
        <v>1</v>
      </c>
      <c r="P22">
        <f t="shared" si="0"/>
        <v>0.1</v>
      </c>
      <c r="Q22">
        <f t="shared" si="2"/>
        <v>1.4006700000000001E-3</v>
      </c>
      <c r="R22">
        <f t="shared" si="3"/>
        <v>2.8013400000000001E-7</v>
      </c>
    </row>
    <row r="23" spans="2:18" x14ac:dyDescent="0.2">
      <c r="B23">
        <v>1.0500000000000001E-2</v>
      </c>
      <c r="C23" t="s">
        <v>9</v>
      </c>
      <c r="D23" t="s">
        <v>58</v>
      </c>
      <c r="E23" t="s">
        <v>68</v>
      </c>
      <c r="F23">
        <v>100</v>
      </c>
      <c r="G23" t="s">
        <v>12</v>
      </c>
      <c r="H23">
        <v>105</v>
      </c>
      <c r="I23" s="2">
        <v>0.1</v>
      </c>
      <c r="J23" t="s">
        <v>13</v>
      </c>
      <c r="K23" t="s">
        <v>44</v>
      </c>
      <c r="L23">
        <v>3</v>
      </c>
      <c r="M23">
        <f t="shared" si="1"/>
        <v>0.30000000000000004</v>
      </c>
      <c r="O23">
        <v>1</v>
      </c>
      <c r="P23">
        <f t="shared" si="0"/>
        <v>0.1</v>
      </c>
      <c r="Q23">
        <f t="shared" si="2"/>
        <v>1.4006700000000001E-3</v>
      </c>
      <c r="R23">
        <f t="shared" si="3"/>
        <v>2.8013400000000001E-7</v>
      </c>
    </row>
    <row r="24" spans="2:18" x14ac:dyDescent="0.2">
      <c r="N24">
        <f>SUM(M17:M23)</f>
        <v>2.5999999999999996</v>
      </c>
      <c r="O24">
        <v>1</v>
      </c>
      <c r="P24">
        <f t="shared" si="0"/>
        <v>0</v>
      </c>
    </row>
    <row r="25" spans="2:18" x14ac:dyDescent="0.2">
      <c r="L25" t="s">
        <v>71</v>
      </c>
      <c r="M25">
        <f>SUM(M4:M23)</f>
        <v>23.51947092</v>
      </c>
      <c r="O25" t="s">
        <v>78</v>
      </c>
      <c r="Q25">
        <f>SUM(P2:P24)</f>
        <v>6.1926206599999984</v>
      </c>
    </row>
    <row r="26" spans="2:18" x14ac:dyDescent="0.2">
      <c r="O26" t="s">
        <v>79</v>
      </c>
      <c r="Q26">
        <f>Q25*14.0067*10^-3*10^-6*200</f>
        <v>1.7347635959684394E-5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workbookViewId="0">
      <selection activeCell="E33" sqref="E3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6</v>
      </c>
      <c r="J1" t="s">
        <v>2</v>
      </c>
      <c r="K1" t="s">
        <v>7</v>
      </c>
    </row>
    <row r="2" spans="1:11" x14ac:dyDescent="0.2">
      <c r="A2" t="s">
        <v>8</v>
      </c>
      <c r="B2">
        <v>1.2609999999999999</v>
      </c>
      <c r="C2" t="s">
        <v>9</v>
      </c>
      <c r="D2" t="s">
        <v>10</v>
      </c>
      <c r="E2" t="s">
        <v>11</v>
      </c>
      <c r="F2">
        <v>100</v>
      </c>
      <c r="G2" t="s">
        <v>12</v>
      </c>
      <c r="H2">
        <v>180.16</v>
      </c>
      <c r="I2">
        <v>6.9993339250000002</v>
      </c>
      <c r="J2" t="s">
        <v>13</v>
      </c>
      <c r="K2" t="s">
        <v>14</v>
      </c>
    </row>
    <row r="3" spans="1:11" x14ac:dyDescent="0.2">
      <c r="A3" t="s">
        <v>27</v>
      </c>
      <c r="B3">
        <v>3.1600000000000003E-2</v>
      </c>
      <c r="C3" t="s">
        <v>9</v>
      </c>
      <c r="D3" t="s">
        <v>15</v>
      </c>
      <c r="E3" t="s">
        <v>34</v>
      </c>
      <c r="F3">
        <v>100</v>
      </c>
      <c r="G3" t="s">
        <v>12</v>
      </c>
      <c r="H3">
        <v>211</v>
      </c>
      <c r="I3">
        <v>0.14976302999999999</v>
      </c>
      <c r="J3" t="s">
        <v>13</v>
      </c>
      <c r="K3" t="s">
        <v>44</v>
      </c>
    </row>
    <row r="4" spans="1:11" x14ac:dyDescent="0.2">
      <c r="A4" t="s">
        <v>27</v>
      </c>
      <c r="B4">
        <v>6.0000000000000001E-3</v>
      </c>
      <c r="C4" t="s">
        <v>9</v>
      </c>
      <c r="D4" t="s">
        <v>16</v>
      </c>
      <c r="E4" t="s">
        <v>35</v>
      </c>
      <c r="F4">
        <v>100</v>
      </c>
      <c r="G4" t="s">
        <v>12</v>
      </c>
      <c r="H4">
        <v>240</v>
      </c>
      <c r="I4">
        <v>2.5000000000000001E-2</v>
      </c>
      <c r="J4" t="s">
        <v>13</v>
      </c>
      <c r="K4" t="s">
        <v>44</v>
      </c>
    </row>
    <row r="5" spans="1:11" x14ac:dyDescent="0.2">
      <c r="A5" t="s">
        <v>27</v>
      </c>
      <c r="B5">
        <v>1.0500000000000001E-2</v>
      </c>
      <c r="C5" t="s">
        <v>9</v>
      </c>
      <c r="D5" t="s">
        <v>17</v>
      </c>
      <c r="E5" t="s">
        <v>36</v>
      </c>
      <c r="F5">
        <v>100</v>
      </c>
      <c r="G5" t="s">
        <v>12</v>
      </c>
      <c r="H5">
        <v>210</v>
      </c>
      <c r="I5">
        <v>0.05</v>
      </c>
      <c r="J5" t="s">
        <v>13</v>
      </c>
      <c r="K5" t="s">
        <v>44</v>
      </c>
    </row>
    <row r="6" spans="1:11" x14ac:dyDescent="0.2">
      <c r="A6" t="s">
        <v>27</v>
      </c>
      <c r="B6">
        <v>1.3100000000000001E-2</v>
      </c>
      <c r="C6" t="s">
        <v>9</v>
      </c>
      <c r="D6" t="s">
        <v>18</v>
      </c>
      <c r="E6" t="s">
        <v>37</v>
      </c>
      <c r="F6">
        <v>100</v>
      </c>
      <c r="G6" t="s">
        <v>12</v>
      </c>
      <c r="H6">
        <v>131</v>
      </c>
      <c r="I6">
        <v>0.1</v>
      </c>
      <c r="J6" t="s">
        <v>13</v>
      </c>
      <c r="K6" t="s">
        <v>44</v>
      </c>
    </row>
    <row r="7" spans="1:11" x14ac:dyDescent="0.2">
      <c r="A7" t="s">
        <v>27</v>
      </c>
      <c r="B7">
        <v>1.3100000000000001E-2</v>
      </c>
      <c r="C7" t="s">
        <v>9</v>
      </c>
      <c r="D7" t="s">
        <v>19</v>
      </c>
      <c r="E7" t="s">
        <v>38</v>
      </c>
      <c r="F7">
        <v>100</v>
      </c>
      <c r="G7" t="s">
        <v>12</v>
      </c>
      <c r="H7">
        <v>131</v>
      </c>
      <c r="I7">
        <v>0.1</v>
      </c>
      <c r="J7" t="s">
        <v>13</v>
      </c>
      <c r="K7" t="s">
        <v>44</v>
      </c>
    </row>
    <row r="8" spans="1:11" x14ac:dyDescent="0.2">
      <c r="A8" t="s">
        <v>27</v>
      </c>
      <c r="B8">
        <v>1.8124999999999999E-2</v>
      </c>
      <c r="C8" t="s">
        <v>9</v>
      </c>
      <c r="D8" t="s">
        <v>20</v>
      </c>
      <c r="E8" t="s">
        <v>38</v>
      </c>
      <c r="F8">
        <v>100</v>
      </c>
      <c r="G8" t="s">
        <v>12</v>
      </c>
      <c r="H8">
        <v>183</v>
      </c>
      <c r="I8">
        <v>9.9043715000000004E-2</v>
      </c>
      <c r="J8" t="s">
        <v>13</v>
      </c>
      <c r="K8" t="s">
        <v>44</v>
      </c>
    </row>
    <row r="9" spans="1:11" x14ac:dyDescent="0.2">
      <c r="A9" t="s">
        <v>27</v>
      </c>
      <c r="B9">
        <v>3.7750000000000001E-3</v>
      </c>
      <c r="C9" t="s">
        <v>9</v>
      </c>
      <c r="D9" t="s">
        <v>21</v>
      </c>
      <c r="E9" t="s">
        <v>38</v>
      </c>
      <c r="F9">
        <v>100</v>
      </c>
      <c r="G9" t="s">
        <v>12</v>
      </c>
      <c r="H9">
        <v>149</v>
      </c>
      <c r="I9">
        <v>2.5335570000000002E-2</v>
      </c>
      <c r="J9" t="s">
        <v>13</v>
      </c>
      <c r="K9" t="s">
        <v>44</v>
      </c>
    </row>
    <row r="10" spans="1:11" x14ac:dyDescent="0.2">
      <c r="A10" t="s">
        <v>27</v>
      </c>
      <c r="B10">
        <v>8.2500000000000004E-3</v>
      </c>
      <c r="C10" t="s">
        <v>9</v>
      </c>
      <c r="D10" t="s">
        <v>22</v>
      </c>
      <c r="E10" t="s">
        <v>39</v>
      </c>
      <c r="F10">
        <v>100</v>
      </c>
      <c r="G10" t="s">
        <v>12</v>
      </c>
      <c r="H10">
        <v>165</v>
      </c>
      <c r="I10">
        <v>0.05</v>
      </c>
      <c r="J10" t="s">
        <v>13</v>
      </c>
      <c r="K10" t="s">
        <v>44</v>
      </c>
    </row>
    <row r="11" spans="1:11" x14ac:dyDescent="0.2">
      <c r="A11" t="s">
        <v>27</v>
      </c>
      <c r="B11">
        <v>1.1900000000000001E-2</v>
      </c>
      <c r="C11" t="s">
        <v>9</v>
      </c>
      <c r="D11" t="s">
        <v>23</v>
      </c>
      <c r="E11" t="s">
        <v>40</v>
      </c>
      <c r="F11">
        <v>100</v>
      </c>
      <c r="G11" t="s">
        <v>12</v>
      </c>
      <c r="H11">
        <v>119</v>
      </c>
      <c r="I11">
        <v>0.1</v>
      </c>
      <c r="J11" t="s">
        <v>13</v>
      </c>
      <c r="K11" t="s">
        <v>44</v>
      </c>
    </row>
    <row r="12" spans="1:11" x14ac:dyDescent="0.2">
      <c r="A12" t="s">
        <v>27</v>
      </c>
      <c r="B12">
        <v>2.5499999999999997E-3</v>
      </c>
      <c r="C12" t="s">
        <v>9</v>
      </c>
      <c r="D12" t="s">
        <v>24</v>
      </c>
      <c r="E12" t="s">
        <v>41</v>
      </c>
      <c r="F12">
        <v>100</v>
      </c>
      <c r="G12" t="s">
        <v>12</v>
      </c>
      <c r="H12">
        <v>204</v>
      </c>
      <c r="I12">
        <v>1.2500000000000001E-2</v>
      </c>
      <c r="J12" t="s">
        <v>13</v>
      </c>
      <c r="K12" t="s">
        <v>44</v>
      </c>
    </row>
    <row r="13" spans="1:11" x14ac:dyDescent="0.2">
      <c r="A13" t="s">
        <v>27</v>
      </c>
      <c r="B13">
        <v>9.0000000000000011E-3</v>
      </c>
      <c r="C13" t="s">
        <v>9</v>
      </c>
      <c r="D13" t="s">
        <v>25</v>
      </c>
      <c r="E13" t="s">
        <v>42</v>
      </c>
      <c r="F13">
        <v>100</v>
      </c>
      <c r="G13" t="s">
        <v>12</v>
      </c>
      <c r="H13">
        <v>181</v>
      </c>
      <c r="I13">
        <v>4.9723759999999999E-2</v>
      </c>
      <c r="J13" t="s">
        <v>13</v>
      </c>
      <c r="K13" t="s">
        <v>44</v>
      </c>
    </row>
    <row r="14" spans="1:11" x14ac:dyDescent="0.2">
      <c r="A14" t="s">
        <v>27</v>
      </c>
      <c r="B14">
        <v>1.17E-2</v>
      </c>
      <c r="C14" t="s">
        <v>9</v>
      </c>
      <c r="D14" t="s">
        <v>26</v>
      </c>
      <c r="E14" t="s">
        <v>43</v>
      </c>
      <c r="F14">
        <v>100</v>
      </c>
      <c r="G14" t="s">
        <v>12</v>
      </c>
      <c r="H14">
        <v>117</v>
      </c>
      <c r="I14">
        <v>0.1</v>
      </c>
      <c r="J14" t="s">
        <v>13</v>
      </c>
      <c r="K14" t="s">
        <v>44</v>
      </c>
    </row>
    <row r="15" spans="1:11" x14ac:dyDescent="0.2">
      <c r="A15" t="s">
        <v>45</v>
      </c>
      <c r="B15">
        <v>7.4999999999999997E-3</v>
      </c>
      <c r="C15" t="s">
        <v>9</v>
      </c>
      <c r="D15" t="s">
        <v>52</v>
      </c>
      <c r="E15" t="s">
        <v>62</v>
      </c>
      <c r="F15">
        <v>100</v>
      </c>
      <c r="G15" t="s">
        <v>12</v>
      </c>
      <c r="H15">
        <v>75</v>
      </c>
      <c r="I15" s="2">
        <v>0.1</v>
      </c>
      <c r="J15" t="s">
        <v>13</v>
      </c>
      <c r="K15" t="s">
        <v>44</v>
      </c>
    </row>
    <row r="16" spans="1:11" x14ac:dyDescent="0.2">
      <c r="A16" t="s">
        <v>45</v>
      </c>
      <c r="B16">
        <v>8.8999999999999999E-3</v>
      </c>
      <c r="C16" t="s">
        <v>9</v>
      </c>
      <c r="D16" t="s">
        <v>53</v>
      </c>
      <c r="E16" t="s">
        <v>63</v>
      </c>
      <c r="F16">
        <v>100</v>
      </c>
      <c r="G16" t="s">
        <v>12</v>
      </c>
      <c r="H16">
        <v>89</v>
      </c>
      <c r="I16" s="2">
        <v>0.1</v>
      </c>
      <c r="J16" t="s">
        <v>13</v>
      </c>
      <c r="K16" t="s">
        <v>44</v>
      </c>
    </row>
    <row r="17" spans="1:11" x14ac:dyDescent="0.2">
      <c r="A17" t="s">
        <v>45</v>
      </c>
      <c r="B17">
        <v>1.32E-2</v>
      </c>
      <c r="C17" t="s">
        <v>9</v>
      </c>
      <c r="D17" t="s">
        <v>54</v>
      </c>
      <c r="E17" t="s">
        <v>64</v>
      </c>
      <c r="F17">
        <v>100</v>
      </c>
      <c r="G17" t="s">
        <v>12</v>
      </c>
      <c r="H17">
        <v>132</v>
      </c>
      <c r="I17" s="2">
        <v>0.1</v>
      </c>
      <c r="J17" t="s">
        <v>13</v>
      </c>
      <c r="K17" t="s">
        <v>44</v>
      </c>
    </row>
    <row r="18" spans="1:11" x14ac:dyDescent="0.2">
      <c r="A18" t="s">
        <v>45</v>
      </c>
      <c r="B18">
        <v>1.3300000000000001E-2</v>
      </c>
      <c r="C18" t="s">
        <v>9</v>
      </c>
      <c r="D18" t="s">
        <v>55</v>
      </c>
      <c r="E18" t="s">
        <v>65</v>
      </c>
      <c r="F18">
        <v>100</v>
      </c>
      <c r="G18" t="s">
        <v>12</v>
      </c>
      <c r="H18">
        <v>133</v>
      </c>
      <c r="I18" s="2">
        <v>0.1</v>
      </c>
      <c r="J18" t="s">
        <v>13</v>
      </c>
      <c r="K18" t="s">
        <v>44</v>
      </c>
    </row>
    <row r="19" spans="1:11" x14ac:dyDescent="0.2">
      <c r="A19" t="s">
        <v>45</v>
      </c>
      <c r="B19">
        <v>1.47E-2</v>
      </c>
      <c r="C19" t="s">
        <v>9</v>
      </c>
      <c r="D19" t="s">
        <v>56</v>
      </c>
      <c r="E19" t="s">
        <v>66</v>
      </c>
      <c r="F19">
        <v>100</v>
      </c>
      <c r="G19" t="s">
        <v>12</v>
      </c>
      <c r="H19">
        <v>147</v>
      </c>
      <c r="I19" s="2">
        <v>0.1</v>
      </c>
      <c r="J19" t="s">
        <v>13</v>
      </c>
      <c r="K19" t="s">
        <v>44</v>
      </c>
    </row>
    <row r="20" spans="1:11" x14ac:dyDescent="0.2">
      <c r="A20" t="s">
        <v>45</v>
      </c>
      <c r="B20">
        <v>1.15E-2</v>
      </c>
      <c r="C20" t="s">
        <v>9</v>
      </c>
      <c r="D20" t="s">
        <v>57</v>
      </c>
      <c r="E20" t="s">
        <v>67</v>
      </c>
      <c r="F20">
        <v>100</v>
      </c>
      <c r="G20" t="s">
        <v>12</v>
      </c>
      <c r="H20">
        <v>115</v>
      </c>
      <c r="I20" s="2">
        <v>0.1</v>
      </c>
      <c r="J20" t="s">
        <v>13</v>
      </c>
      <c r="K20" t="s">
        <v>44</v>
      </c>
    </row>
    <row r="21" spans="1:11" x14ac:dyDescent="0.2">
      <c r="A21" t="s">
        <v>45</v>
      </c>
      <c r="B21">
        <v>1.0500000000000001E-2</v>
      </c>
      <c r="C21" t="s">
        <v>9</v>
      </c>
      <c r="D21" t="s">
        <v>58</v>
      </c>
      <c r="E21" t="s">
        <v>68</v>
      </c>
      <c r="F21">
        <v>100</v>
      </c>
      <c r="G21" t="s">
        <v>12</v>
      </c>
      <c r="H21">
        <v>105</v>
      </c>
      <c r="I21" s="2">
        <v>0.1</v>
      </c>
      <c r="J21" t="s">
        <v>13</v>
      </c>
      <c r="K2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6382-2D06-7D48-B718-516D7A93D2A8}">
  <dimension ref="A1:Q21"/>
  <sheetViews>
    <sheetView workbookViewId="0">
      <selection sqref="A1:Q21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6</v>
      </c>
      <c r="J1" t="s">
        <v>2</v>
      </c>
      <c r="K1" t="s">
        <v>7</v>
      </c>
      <c r="L1" t="s">
        <v>82</v>
      </c>
      <c r="M1" t="s">
        <v>83</v>
      </c>
      <c r="N1" t="s">
        <v>84</v>
      </c>
      <c r="O1" t="s">
        <v>84</v>
      </c>
      <c r="P1" t="s">
        <v>85</v>
      </c>
    </row>
    <row r="2" spans="1:17" x14ac:dyDescent="0.2">
      <c r="A2" t="s">
        <v>8</v>
      </c>
      <c r="B2">
        <v>1.2609999999999999</v>
      </c>
      <c r="C2" t="s">
        <v>9</v>
      </c>
      <c r="D2" t="s">
        <v>10</v>
      </c>
      <c r="E2" t="s">
        <v>11</v>
      </c>
      <c r="F2">
        <v>100</v>
      </c>
      <c r="G2" t="s">
        <v>12</v>
      </c>
      <c r="H2">
        <v>180.16</v>
      </c>
      <c r="I2">
        <v>6.9993339250000002</v>
      </c>
      <c r="J2" t="s">
        <v>13</v>
      </c>
      <c r="K2" t="s">
        <v>14</v>
      </c>
      <c r="L2">
        <f>B2</f>
        <v>1.2609999999999999</v>
      </c>
      <c r="M2">
        <f>I2</f>
        <v>6.9993339250000002</v>
      </c>
      <c r="N2">
        <f>L2</f>
        <v>1.2609999999999999</v>
      </c>
      <c r="O2">
        <f>M2</f>
        <v>6.9993339250000002</v>
      </c>
      <c r="P2">
        <f>L2</f>
        <v>1.2609999999999999</v>
      </c>
      <c r="Q2">
        <f>O2</f>
        <v>6.9993339250000002</v>
      </c>
    </row>
    <row r="3" spans="1:17" x14ac:dyDescent="0.2">
      <c r="A3" t="s">
        <v>27</v>
      </c>
      <c r="B3">
        <v>0.12640000000000001</v>
      </c>
      <c r="C3" t="s">
        <v>9</v>
      </c>
      <c r="D3" t="s">
        <v>15</v>
      </c>
      <c r="E3" t="s">
        <v>34</v>
      </c>
      <c r="F3">
        <v>100</v>
      </c>
      <c r="G3" t="s">
        <v>12</v>
      </c>
      <c r="H3">
        <v>211</v>
      </c>
      <c r="I3">
        <v>0.59905211999999997</v>
      </c>
      <c r="J3" t="s">
        <v>13</v>
      </c>
      <c r="K3" t="s">
        <v>44</v>
      </c>
      <c r="L3">
        <f>B3/10</f>
        <v>1.2640000000000002E-2</v>
      </c>
      <c r="M3">
        <f>I3/10</f>
        <v>5.9905211999999999E-2</v>
      </c>
      <c r="N3">
        <f>L3/10</f>
        <v>1.2640000000000001E-3</v>
      </c>
      <c r="O3">
        <f>M3/10</f>
        <v>5.9905211999999996E-3</v>
      </c>
      <c r="P3">
        <f>N3/10</f>
        <v>1.2640000000000001E-4</v>
      </c>
      <c r="Q3">
        <f>O3/10</f>
        <v>5.9905211999999994E-4</v>
      </c>
    </row>
    <row r="4" spans="1:17" x14ac:dyDescent="0.2">
      <c r="A4" t="s">
        <v>27</v>
      </c>
      <c r="B4">
        <v>2.4E-2</v>
      </c>
      <c r="C4" t="s">
        <v>9</v>
      </c>
      <c r="D4" t="s">
        <v>16</v>
      </c>
      <c r="E4" t="s">
        <v>35</v>
      </c>
      <c r="F4">
        <v>100</v>
      </c>
      <c r="G4" t="s">
        <v>12</v>
      </c>
      <c r="H4">
        <v>240</v>
      </c>
      <c r="I4">
        <v>0.1</v>
      </c>
      <c r="J4" t="s">
        <v>13</v>
      </c>
      <c r="K4" t="s">
        <v>44</v>
      </c>
      <c r="L4">
        <f t="shared" ref="L4:L21" si="0">B4/10</f>
        <v>2.4000000000000002E-3</v>
      </c>
      <c r="M4">
        <f t="shared" ref="M4:M21" si="1">I4/10</f>
        <v>0.01</v>
      </c>
      <c r="N4">
        <f t="shared" ref="N4:N20" si="2">L4/10</f>
        <v>2.4000000000000003E-4</v>
      </c>
      <c r="O4">
        <f t="shared" ref="O4:O21" si="3">M4/10</f>
        <v>1E-3</v>
      </c>
      <c r="P4">
        <f t="shared" ref="P4:P21" si="4">N4/10</f>
        <v>2.4000000000000004E-5</v>
      </c>
      <c r="Q4">
        <f t="shared" ref="Q4:Q20" si="5">O4/10</f>
        <v>1E-4</v>
      </c>
    </row>
    <row r="5" spans="1:17" x14ac:dyDescent="0.2">
      <c r="A5" t="s">
        <v>27</v>
      </c>
      <c r="B5">
        <v>4.2000000000000003E-2</v>
      </c>
      <c r="C5" t="s">
        <v>9</v>
      </c>
      <c r="D5" t="s">
        <v>17</v>
      </c>
      <c r="E5" t="s">
        <v>36</v>
      </c>
      <c r="F5">
        <v>100</v>
      </c>
      <c r="G5" t="s">
        <v>12</v>
      </c>
      <c r="H5">
        <v>210</v>
      </c>
      <c r="I5">
        <v>0.2</v>
      </c>
      <c r="J5" t="s">
        <v>13</v>
      </c>
      <c r="K5" t="s">
        <v>44</v>
      </c>
      <c r="L5">
        <f t="shared" si="0"/>
        <v>4.2000000000000006E-3</v>
      </c>
      <c r="M5">
        <f t="shared" si="1"/>
        <v>0.02</v>
      </c>
      <c r="N5">
        <f t="shared" si="2"/>
        <v>4.2000000000000007E-4</v>
      </c>
      <c r="O5">
        <f t="shared" si="3"/>
        <v>2E-3</v>
      </c>
      <c r="P5">
        <f t="shared" si="4"/>
        <v>4.2000000000000004E-5</v>
      </c>
      <c r="Q5">
        <f t="shared" si="5"/>
        <v>2.0000000000000001E-4</v>
      </c>
    </row>
    <row r="6" spans="1:17" x14ac:dyDescent="0.2">
      <c r="A6" t="s">
        <v>27</v>
      </c>
      <c r="B6">
        <v>5.2400000000000002E-2</v>
      </c>
      <c r="C6" t="s">
        <v>9</v>
      </c>
      <c r="D6" t="s">
        <v>18</v>
      </c>
      <c r="E6" t="s">
        <v>37</v>
      </c>
      <c r="F6">
        <v>100</v>
      </c>
      <c r="G6" t="s">
        <v>12</v>
      </c>
      <c r="H6">
        <v>131</v>
      </c>
      <c r="I6">
        <v>0.4</v>
      </c>
      <c r="J6" t="s">
        <v>13</v>
      </c>
      <c r="K6" t="s">
        <v>44</v>
      </c>
      <c r="L6">
        <f t="shared" si="0"/>
        <v>5.2399999999999999E-3</v>
      </c>
      <c r="M6">
        <f t="shared" si="1"/>
        <v>0.04</v>
      </c>
      <c r="N6">
        <f t="shared" si="2"/>
        <v>5.2399999999999994E-4</v>
      </c>
      <c r="O6">
        <f t="shared" si="3"/>
        <v>4.0000000000000001E-3</v>
      </c>
      <c r="P6">
        <f t="shared" si="4"/>
        <v>5.2399999999999993E-5</v>
      </c>
      <c r="Q6">
        <f t="shared" si="5"/>
        <v>4.0000000000000002E-4</v>
      </c>
    </row>
    <row r="7" spans="1:17" x14ac:dyDescent="0.2">
      <c r="A7" t="s">
        <v>27</v>
      </c>
      <c r="B7">
        <v>5.2400000000000002E-2</v>
      </c>
      <c r="C7" t="s">
        <v>9</v>
      </c>
      <c r="D7" t="s">
        <v>19</v>
      </c>
      <c r="E7" t="s">
        <v>38</v>
      </c>
      <c r="F7">
        <v>100</v>
      </c>
      <c r="G7" t="s">
        <v>12</v>
      </c>
      <c r="H7">
        <v>131</v>
      </c>
      <c r="I7">
        <v>0.4</v>
      </c>
      <c r="J7" t="s">
        <v>13</v>
      </c>
      <c r="K7" t="s">
        <v>44</v>
      </c>
      <c r="L7">
        <f t="shared" si="0"/>
        <v>5.2399999999999999E-3</v>
      </c>
      <c r="M7">
        <f t="shared" si="1"/>
        <v>0.04</v>
      </c>
      <c r="N7">
        <f t="shared" si="2"/>
        <v>5.2399999999999994E-4</v>
      </c>
      <c r="O7">
        <f t="shared" si="3"/>
        <v>4.0000000000000001E-3</v>
      </c>
      <c r="P7">
        <f t="shared" si="4"/>
        <v>5.2399999999999993E-5</v>
      </c>
      <c r="Q7">
        <f t="shared" si="5"/>
        <v>4.0000000000000002E-4</v>
      </c>
    </row>
    <row r="8" spans="1:17" x14ac:dyDescent="0.2">
      <c r="A8" t="s">
        <v>27</v>
      </c>
      <c r="B8">
        <v>7.2499999999999995E-2</v>
      </c>
      <c r="C8" t="s">
        <v>9</v>
      </c>
      <c r="D8" t="s">
        <v>20</v>
      </c>
      <c r="E8" t="s">
        <v>38</v>
      </c>
      <c r="F8">
        <v>100</v>
      </c>
      <c r="G8" t="s">
        <v>12</v>
      </c>
      <c r="H8">
        <v>183</v>
      </c>
      <c r="I8">
        <v>0.39617486000000002</v>
      </c>
      <c r="J8" t="s">
        <v>13</v>
      </c>
      <c r="K8" t="s">
        <v>44</v>
      </c>
      <c r="L8">
        <f t="shared" si="0"/>
        <v>7.2499999999999995E-3</v>
      </c>
      <c r="M8">
        <f t="shared" si="1"/>
        <v>3.9617486E-2</v>
      </c>
      <c r="N8">
        <f t="shared" si="2"/>
        <v>7.2499999999999995E-4</v>
      </c>
      <c r="O8">
        <f t="shared" si="3"/>
        <v>3.9617486000000004E-3</v>
      </c>
      <c r="P8">
        <f t="shared" si="4"/>
        <v>7.25E-5</v>
      </c>
      <c r="Q8">
        <f t="shared" si="5"/>
        <v>3.9617486000000004E-4</v>
      </c>
    </row>
    <row r="9" spans="1:17" x14ac:dyDescent="0.2">
      <c r="A9" t="s">
        <v>27</v>
      </c>
      <c r="B9">
        <v>1.5100000000000001E-2</v>
      </c>
      <c r="C9" t="s">
        <v>9</v>
      </c>
      <c r="D9" t="s">
        <v>21</v>
      </c>
      <c r="E9" t="s">
        <v>38</v>
      </c>
      <c r="F9">
        <v>100</v>
      </c>
      <c r="G9" t="s">
        <v>12</v>
      </c>
      <c r="H9">
        <v>149</v>
      </c>
      <c r="I9">
        <v>0.10134228000000001</v>
      </c>
      <c r="J9" t="s">
        <v>13</v>
      </c>
      <c r="K9" t="s">
        <v>44</v>
      </c>
      <c r="L9">
        <f t="shared" si="0"/>
        <v>1.5100000000000001E-3</v>
      </c>
      <c r="M9">
        <f t="shared" si="1"/>
        <v>1.0134228E-2</v>
      </c>
      <c r="N9">
        <f t="shared" si="2"/>
        <v>1.5100000000000001E-4</v>
      </c>
      <c r="O9">
        <f t="shared" si="3"/>
        <v>1.0134228E-3</v>
      </c>
      <c r="P9">
        <f t="shared" si="4"/>
        <v>1.5100000000000001E-5</v>
      </c>
      <c r="Q9">
        <f t="shared" si="5"/>
        <v>1.0134228E-4</v>
      </c>
    </row>
    <row r="10" spans="1:17" x14ac:dyDescent="0.2">
      <c r="A10" t="s">
        <v>27</v>
      </c>
      <c r="B10">
        <v>3.3000000000000002E-2</v>
      </c>
      <c r="C10" t="s">
        <v>9</v>
      </c>
      <c r="D10" t="s">
        <v>22</v>
      </c>
      <c r="E10" t="s">
        <v>39</v>
      </c>
      <c r="F10">
        <v>100</v>
      </c>
      <c r="G10" t="s">
        <v>12</v>
      </c>
      <c r="H10">
        <v>165</v>
      </c>
      <c r="I10">
        <v>0.2</v>
      </c>
      <c r="J10" t="s">
        <v>13</v>
      </c>
      <c r="K10" t="s">
        <v>44</v>
      </c>
      <c r="L10">
        <f t="shared" si="0"/>
        <v>3.3E-3</v>
      </c>
      <c r="M10">
        <f t="shared" si="1"/>
        <v>0.02</v>
      </c>
      <c r="N10">
        <f t="shared" si="2"/>
        <v>3.3E-4</v>
      </c>
      <c r="O10">
        <f t="shared" si="3"/>
        <v>2E-3</v>
      </c>
      <c r="P10">
        <f t="shared" si="4"/>
        <v>3.3000000000000003E-5</v>
      </c>
      <c r="Q10">
        <f t="shared" si="5"/>
        <v>2.0000000000000001E-4</v>
      </c>
    </row>
    <row r="11" spans="1:17" x14ac:dyDescent="0.2">
      <c r="A11" t="s">
        <v>27</v>
      </c>
      <c r="B11">
        <v>4.7600000000000003E-2</v>
      </c>
      <c r="C11" t="s">
        <v>9</v>
      </c>
      <c r="D11" t="s">
        <v>23</v>
      </c>
      <c r="E11" t="s">
        <v>40</v>
      </c>
      <c r="F11">
        <v>100</v>
      </c>
      <c r="G11" t="s">
        <v>12</v>
      </c>
      <c r="H11">
        <v>119</v>
      </c>
      <c r="I11">
        <v>0.4</v>
      </c>
      <c r="J11" t="s">
        <v>13</v>
      </c>
      <c r="K11" t="s">
        <v>44</v>
      </c>
      <c r="L11">
        <f t="shared" si="0"/>
        <v>4.7600000000000003E-3</v>
      </c>
      <c r="M11">
        <f t="shared" si="1"/>
        <v>0.04</v>
      </c>
      <c r="N11">
        <f t="shared" si="2"/>
        <v>4.7600000000000002E-4</v>
      </c>
      <c r="O11">
        <f t="shared" si="3"/>
        <v>4.0000000000000001E-3</v>
      </c>
      <c r="P11">
        <f t="shared" si="4"/>
        <v>4.7600000000000005E-5</v>
      </c>
      <c r="Q11">
        <f t="shared" si="5"/>
        <v>4.0000000000000002E-4</v>
      </c>
    </row>
    <row r="12" spans="1:17" x14ac:dyDescent="0.2">
      <c r="A12" t="s">
        <v>27</v>
      </c>
      <c r="B12">
        <v>1.0199999999999999E-2</v>
      </c>
      <c r="C12" t="s">
        <v>9</v>
      </c>
      <c r="D12" t="s">
        <v>24</v>
      </c>
      <c r="E12" t="s">
        <v>41</v>
      </c>
      <c r="F12">
        <v>100</v>
      </c>
      <c r="G12" t="s">
        <v>12</v>
      </c>
      <c r="H12">
        <v>204</v>
      </c>
      <c r="I12">
        <v>0.05</v>
      </c>
      <c r="J12" t="s">
        <v>13</v>
      </c>
      <c r="K12" t="s">
        <v>44</v>
      </c>
      <c r="L12">
        <f t="shared" si="0"/>
        <v>1.0199999999999999E-3</v>
      </c>
      <c r="M12">
        <f t="shared" si="1"/>
        <v>5.0000000000000001E-3</v>
      </c>
      <c r="N12">
        <f t="shared" si="2"/>
        <v>1.0199999999999999E-4</v>
      </c>
      <c r="O12">
        <f t="shared" si="3"/>
        <v>5.0000000000000001E-4</v>
      </c>
      <c r="P12">
        <f t="shared" si="4"/>
        <v>1.0199999999999999E-5</v>
      </c>
      <c r="Q12">
        <f t="shared" si="5"/>
        <v>5.0000000000000002E-5</v>
      </c>
    </row>
    <row r="13" spans="1:17" x14ac:dyDescent="0.2">
      <c r="A13" t="s">
        <v>27</v>
      </c>
      <c r="B13">
        <v>3.6000000000000004E-2</v>
      </c>
      <c r="C13" t="s">
        <v>9</v>
      </c>
      <c r="D13" t="s">
        <v>25</v>
      </c>
      <c r="E13" t="s">
        <v>42</v>
      </c>
      <c r="F13">
        <v>100</v>
      </c>
      <c r="G13" t="s">
        <v>12</v>
      </c>
      <c r="H13">
        <v>181</v>
      </c>
      <c r="I13">
        <v>0.19889504</v>
      </c>
      <c r="J13" t="s">
        <v>13</v>
      </c>
      <c r="K13" t="s">
        <v>44</v>
      </c>
      <c r="L13">
        <f t="shared" si="0"/>
        <v>3.6000000000000003E-3</v>
      </c>
      <c r="M13">
        <f t="shared" si="1"/>
        <v>1.9889503999999999E-2</v>
      </c>
      <c r="N13">
        <f t="shared" si="2"/>
        <v>3.6000000000000002E-4</v>
      </c>
      <c r="O13">
        <f t="shared" si="3"/>
        <v>1.9889503999999999E-3</v>
      </c>
      <c r="P13">
        <f t="shared" si="4"/>
        <v>3.6000000000000001E-5</v>
      </c>
      <c r="Q13">
        <f t="shared" si="5"/>
        <v>1.9889503999999999E-4</v>
      </c>
    </row>
    <row r="14" spans="1:17" x14ac:dyDescent="0.2">
      <c r="A14" t="s">
        <v>27</v>
      </c>
      <c r="B14">
        <v>4.6800000000000001E-2</v>
      </c>
      <c r="C14" t="s">
        <v>9</v>
      </c>
      <c r="D14" t="s">
        <v>26</v>
      </c>
      <c r="E14" t="s">
        <v>43</v>
      </c>
      <c r="F14">
        <v>100</v>
      </c>
      <c r="G14" t="s">
        <v>12</v>
      </c>
      <c r="H14">
        <v>117</v>
      </c>
      <c r="I14">
        <v>0.4</v>
      </c>
      <c r="J14" t="s">
        <v>13</v>
      </c>
      <c r="K14" t="s">
        <v>44</v>
      </c>
      <c r="L14">
        <f t="shared" si="0"/>
        <v>4.6800000000000001E-3</v>
      </c>
      <c r="M14">
        <f t="shared" si="1"/>
        <v>0.04</v>
      </c>
      <c r="N14">
        <f t="shared" si="2"/>
        <v>4.6799999999999999E-4</v>
      </c>
      <c r="O14">
        <f t="shared" si="3"/>
        <v>4.0000000000000001E-3</v>
      </c>
      <c r="P14">
        <f t="shared" si="4"/>
        <v>4.6799999999999999E-5</v>
      </c>
      <c r="Q14">
        <f t="shared" si="5"/>
        <v>4.0000000000000002E-4</v>
      </c>
    </row>
    <row r="15" spans="1:17" x14ac:dyDescent="0.2">
      <c r="A15" t="s">
        <v>45</v>
      </c>
      <c r="B15">
        <v>7.4999999999999997E-3</v>
      </c>
      <c r="C15" t="s">
        <v>9</v>
      </c>
      <c r="D15" t="s">
        <v>52</v>
      </c>
      <c r="E15" t="s">
        <v>62</v>
      </c>
      <c r="F15">
        <v>100</v>
      </c>
      <c r="G15" t="s">
        <v>12</v>
      </c>
      <c r="H15">
        <v>75</v>
      </c>
      <c r="I15" s="2">
        <v>0.1</v>
      </c>
      <c r="J15" t="s">
        <v>13</v>
      </c>
      <c r="K15" t="s">
        <v>44</v>
      </c>
      <c r="L15">
        <f t="shared" si="0"/>
        <v>7.5000000000000002E-4</v>
      </c>
      <c r="M15">
        <f t="shared" si="1"/>
        <v>0.01</v>
      </c>
      <c r="N15">
        <f t="shared" si="2"/>
        <v>7.5000000000000007E-5</v>
      </c>
      <c r="O15">
        <f t="shared" si="3"/>
        <v>1E-3</v>
      </c>
      <c r="P15">
        <f t="shared" si="4"/>
        <v>7.500000000000001E-6</v>
      </c>
      <c r="Q15">
        <f t="shared" si="5"/>
        <v>1E-4</v>
      </c>
    </row>
    <row r="16" spans="1:17" x14ac:dyDescent="0.2">
      <c r="A16" t="s">
        <v>45</v>
      </c>
      <c r="B16">
        <v>8.8999999999999999E-3</v>
      </c>
      <c r="C16" t="s">
        <v>9</v>
      </c>
      <c r="D16" t="s">
        <v>53</v>
      </c>
      <c r="E16" t="s">
        <v>63</v>
      </c>
      <c r="F16">
        <v>100</v>
      </c>
      <c r="G16" t="s">
        <v>12</v>
      </c>
      <c r="H16">
        <v>89</v>
      </c>
      <c r="I16" s="2">
        <v>0.1</v>
      </c>
      <c r="J16" t="s">
        <v>13</v>
      </c>
      <c r="K16" t="s">
        <v>44</v>
      </c>
      <c r="L16">
        <f t="shared" si="0"/>
        <v>8.8999999999999995E-4</v>
      </c>
      <c r="M16">
        <f t="shared" si="1"/>
        <v>0.01</v>
      </c>
      <c r="N16">
        <f t="shared" si="2"/>
        <v>8.8999999999999995E-5</v>
      </c>
      <c r="O16">
        <f t="shared" si="3"/>
        <v>1E-3</v>
      </c>
      <c r="P16">
        <f t="shared" si="4"/>
        <v>8.8999999999999995E-6</v>
      </c>
      <c r="Q16">
        <f t="shared" si="5"/>
        <v>1E-4</v>
      </c>
    </row>
    <row r="17" spans="1:17" x14ac:dyDescent="0.2">
      <c r="A17" t="s">
        <v>45</v>
      </c>
      <c r="B17">
        <v>1.32E-2</v>
      </c>
      <c r="C17" t="s">
        <v>9</v>
      </c>
      <c r="D17" t="s">
        <v>54</v>
      </c>
      <c r="E17" t="s">
        <v>64</v>
      </c>
      <c r="F17">
        <v>100</v>
      </c>
      <c r="G17" t="s">
        <v>12</v>
      </c>
      <c r="H17">
        <v>132</v>
      </c>
      <c r="I17" s="2">
        <v>0.1</v>
      </c>
      <c r="J17" t="s">
        <v>13</v>
      </c>
      <c r="K17" t="s">
        <v>44</v>
      </c>
      <c r="L17">
        <f t="shared" si="0"/>
        <v>1.32E-3</v>
      </c>
      <c r="M17">
        <f t="shared" si="1"/>
        <v>0.01</v>
      </c>
      <c r="N17">
        <f t="shared" si="2"/>
        <v>1.3200000000000001E-4</v>
      </c>
      <c r="O17">
        <f t="shared" si="3"/>
        <v>1E-3</v>
      </c>
      <c r="P17">
        <f t="shared" si="4"/>
        <v>1.3200000000000001E-5</v>
      </c>
      <c r="Q17">
        <f t="shared" si="5"/>
        <v>1E-4</v>
      </c>
    </row>
    <row r="18" spans="1:17" x14ac:dyDescent="0.2">
      <c r="A18" t="s">
        <v>45</v>
      </c>
      <c r="B18">
        <v>1.3300000000000001E-2</v>
      </c>
      <c r="C18" t="s">
        <v>9</v>
      </c>
      <c r="D18" t="s">
        <v>55</v>
      </c>
      <c r="E18" t="s">
        <v>65</v>
      </c>
      <c r="F18">
        <v>100</v>
      </c>
      <c r="G18" t="s">
        <v>12</v>
      </c>
      <c r="H18">
        <v>133</v>
      </c>
      <c r="I18" s="2">
        <v>0.1</v>
      </c>
      <c r="J18" t="s">
        <v>13</v>
      </c>
      <c r="K18" t="s">
        <v>44</v>
      </c>
      <c r="L18">
        <f t="shared" si="0"/>
        <v>1.33E-3</v>
      </c>
      <c r="M18">
        <f t="shared" si="1"/>
        <v>0.01</v>
      </c>
      <c r="N18">
        <f t="shared" si="2"/>
        <v>1.3300000000000001E-4</v>
      </c>
      <c r="O18">
        <f t="shared" si="3"/>
        <v>1E-3</v>
      </c>
      <c r="P18">
        <f t="shared" si="4"/>
        <v>1.3300000000000001E-5</v>
      </c>
      <c r="Q18">
        <f t="shared" si="5"/>
        <v>1E-4</v>
      </c>
    </row>
    <row r="19" spans="1:17" x14ac:dyDescent="0.2">
      <c r="A19" t="s">
        <v>45</v>
      </c>
      <c r="B19">
        <v>1.47E-2</v>
      </c>
      <c r="C19" t="s">
        <v>9</v>
      </c>
      <c r="D19" t="s">
        <v>56</v>
      </c>
      <c r="E19" t="s">
        <v>66</v>
      </c>
      <c r="F19">
        <v>100</v>
      </c>
      <c r="G19" t="s">
        <v>12</v>
      </c>
      <c r="H19">
        <v>147</v>
      </c>
      <c r="I19" s="2">
        <v>0.1</v>
      </c>
      <c r="J19" t="s">
        <v>13</v>
      </c>
      <c r="K19" t="s">
        <v>44</v>
      </c>
      <c r="L19">
        <f t="shared" si="0"/>
        <v>1.47E-3</v>
      </c>
      <c r="M19">
        <f t="shared" si="1"/>
        <v>0.01</v>
      </c>
      <c r="N19">
        <f t="shared" si="2"/>
        <v>1.47E-4</v>
      </c>
      <c r="O19">
        <f t="shared" si="3"/>
        <v>1E-3</v>
      </c>
      <c r="P19">
        <f t="shared" si="4"/>
        <v>1.47E-5</v>
      </c>
      <c r="Q19">
        <f t="shared" si="5"/>
        <v>1E-4</v>
      </c>
    </row>
    <row r="20" spans="1:17" x14ac:dyDescent="0.2">
      <c r="A20" t="s">
        <v>45</v>
      </c>
      <c r="B20">
        <v>1.15E-2</v>
      </c>
      <c r="C20" t="s">
        <v>9</v>
      </c>
      <c r="D20" t="s">
        <v>57</v>
      </c>
      <c r="E20" t="s">
        <v>67</v>
      </c>
      <c r="F20">
        <v>100</v>
      </c>
      <c r="G20" t="s">
        <v>12</v>
      </c>
      <c r="H20">
        <v>115</v>
      </c>
      <c r="I20" s="2">
        <v>0.1</v>
      </c>
      <c r="J20" t="s">
        <v>13</v>
      </c>
      <c r="K20" t="s">
        <v>44</v>
      </c>
      <c r="L20">
        <f t="shared" si="0"/>
        <v>1.15E-3</v>
      </c>
      <c r="M20">
        <f t="shared" si="1"/>
        <v>0.01</v>
      </c>
      <c r="N20">
        <f t="shared" si="2"/>
        <v>1.15E-4</v>
      </c>
      <c r="O20">
        <f t="shared" si="3"/>
        <v>1E-3</v>
      </c>
      <c r="P20">
        <f t="shared" si="4"/>
        <v>1.15E-5</v>
      </c>
      <c r="Q20">
        <f t="shared" si="5"/>
        <v>1E-4</v>
      </c>
    </row>
    <row r="21" spans="1:17" x14ac:dyDescent="0.2">
      <c r="A21" t="s">
        <v>45</v>
      </c>
      <c r="B21">
        <v>1.0500000000000001E-2</v>
      </c>
      <c r="C21" t="s">
        <v>9</v>
      </c>
      <c r="D21" t="s">
        <v>58</v>
      </c>
      <c r="E21" t="s">
        <v>68</v>
      </c>
      <c r="F21">
        <v>100</v>
      </c>
      <c r="G21" t="s">
        <v>12</v>
      </c>
      <c r="H21">
        <v>105</v>
      </c>
      <c r="I21" s="2">
        <v>0.1</v>
      </c>
      <c r="J21" t="s">
        <v>13</v>
      </c>
      <c r="K21" t="s">
        <v>44</v>
      </c>
      <c r="L21">
        <f t="shared" si="0"/>
        <v>1.0500000000000002E-3</v>
      </c>
      <c r="M21">
        <f t="shared" si="1"/>
        <v>0.01</v>
      </c>
      <c r="N21">
        <f>L21/10</f>
        <v>1.0500000000000002E-4</v>
      </c>
      <c r="O21">
        <f t="shared" si="3"/>
        <v>1E-3</v>
      </c>
      <c r="P21">
        <f t="shared" si="4"/>
        <v>1.0500000000000001E-5</v>
      </c>
      <c r="Q21">
        <f>O21/10</f>
        <v>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A915-4A40-E148-BE6D-6B19D0224150}">
  <dimension ref="A1:K21"/>
  <sheetViews>
    <sheetView tabSelected="1" workbookViewId="0">
      <selection activeCell="N26" sqref="N2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6</v>
      </c>
      <c r="J1" t="s">
        <v>2</v>
      </c>
      <c r="K1" t="s">
        <v>7</v>
      </c>
    </row>
    <row r="2" spans="1:11" x14ac:dyDescent="0.2">
      <c r="A2" t="s">
        <v>8</v>
      </c>
      <c r="B2">
        <v>1.2609999999999999</v>
      </c>
      <c r="C2" t="s">
        <v>9</v>
      </c>
      <c r="D2" t="s">
        <v>10</v>
      </c>
      <c r="E2" t="s">
        <v>11</v>
      </c>
      <c r="F2">
        <v>100</v>
      </c>
      <c r="G2" t="s">
        <v>12</v>
      </c>
      <c r="H2">
        <v>180.16</v>
      </c>
      <c r="I2">
        <v>6.9993339250000002</v>
      </c>
      <c r="J2" t="s">
        <v>13</v>
      </c>
      <c r="K2" t="s">
        <v>14</v>
      </c>
    </row>
    <row r="3" spans="1:11" x14ac:dyDescent="0.2">
      <c r="A3" t="s">
        <v>27</v>
      </c>
      <c r="B3">
        <v>1.2640000000000002E-2</v>
      </c>
      <c r="C3" t="s">
        <v>9</v>
      </c>
      <c r="D3" t="s">
        <v>15</v>
      </c>
      <c r="E3" t="s">
        <v>34</v>
      </c>
      <c r="F3">
        <v>100</v>
      </c>
      <c r="G3" t="s">
        <v>12</v>
      </c>
      <c r="H3">
        <v>211</v>
      </c>
      <c r="I3">
        <v>5.9905211999999999E-2</v>
      </c>
      <c r="J3" t="s">
        <v>13</v>
      </c>
      <c r="K3" t="s">
        <v>44</v>
      </c>
    </row>
    <row r="4" spans="1:11" x14ac:dyDescent="0.2">
      <c r="A4" t="s">
        <v>27</v>
      </c>
      <c r="B4">
        <v>2.4000000000000002E-3</v>
      </c>
      <c r="C4" t="s">
        <v>9</v>
      </c>
      <c r="D4" t="s">
        <v>16</v>
      </c>
      <c r="E4" t="s">
        <v>35</v>
      </c>
      <c r="F4">
        <v>100</v>
      </c>
      <c r="G4" t="s">
        <v>12</v>
      </c>
      <c r="H4">
        <v>240</v>
      </c>
      <c r="I4">
        <v>0.01</v>
      </c>
      <c r="J4" t="s">
        <v>13</v>
      </c>
      <c r="K4" t="s">
        <v>44</v>
      </c>
    </row>
    <row r="5" spans="1:11" x14ac:dyDescent="0.2">
      <c r="A5" t="s">
        <v>27</v>
      </c>
      <c r="B5">
        <v>4.2000000000000006E-3</v>
      </c>
      <c r="C5" t="s">
        <v>9</v>
      </c>
      <c r="D5" t="s">
        <v>17</v>
      </c>
      <c r="E5" t="s">
        <v>36</v>
      </c>
      <c r="F5">
        <v>100</v>
      </c>
      <c r="G5" t="s">
        <v>12</v>
      </c>
      <c r="H5">
        <v>210</v>
      </c>
      <c r="I5">
        <v>0.02</v>
      </c>
      <c r="J5" t="s">
        <v>13</v>
      </c>
      <c r="K5" t="s">
        <v>44</v>
      </c>
    </row>
    <row r="6" spans="1:11" x14ac:dyDescent="0.2">
      <c r="A6" t="s">
        <v>27</v>
      </c>
      <c r="B6">
        <v>5.2399999999999999E-3</v>
      </c>
      <c r="C6" t="s">
        <v>9</v>
      </c>
      <c r="D6" t="s">
        <v>18</v>
      </c>
      <c r="E6" t="s">
        <v>37</v>
      </c>
      <c r="F6">
        <v>100</v>
      </c>
      <c r="G6" t="s">
        <v>12</v>
      </c>
      <c r="H6">
        <v>131</v>
      </c>
      <c r="I6">
        <v>0.04</v>
      </c>
      <c r="J6" t="s">
        <v>13</v>
      </c>
      <c r="K6" t="s">
        <v>44</v>
      </c>
    </row>
    <row r="7" spans="1:11" x14ac:dyDescent="0.2">
      <c r="A7" t="s">
        <v>27</v>
      </c>
      <c r="B7">
        <v>5.2399999999999999E-3</v>
      </c>
      <c r="C7" t="s">
        <v>9</v>
      </c>
      <c r="D7" t="s">
        <v>19</v>
      </c>
      <c r="E7" t="s">
        <v>38</v>
      </c>
      <c r="F7">
        <v>100</v>
      </c>
      <c r="G7" t="s">
        <v>12</v>
      </c>
      <c r="H7">
        <v>131</v>
      </c>
      <c r="I7">
        <v>0.04</v>
      </c>
      <c r="J7" t="s">
        <v>13</v>
      </c>
      <c r="K7" t="s">
        <v>44</v>
      </c>
    </row>
    <row r="8" spans="1:11" x14ac:dyDescent="0.2">
      <c r="A8" t="s">
        <v>27</v>
      </c>
      <c r="B8">
        <v>7.2499999999999995E-3</v>
      </c>
      <c r="C8" t="s">
        <v>9</v>
      </c>
      <c r="D8" t="s">
        <v>20</v>
      </c>
      <c r="E8" t="s">
        <v>38</v>
      </c>
      <c r="F8">
        <v>100</v>
      </c>
      <c r="G8" t="s">
        <v>12</v>
      </c>
      <c r="H8">
        <v>183</v>
      </c>
      <c r="I8">
        <v>3.9617486E-2</v>
      </c>
      <c r="J8" t="s">
        <v>13</v>
      </c>
      <c r="K8" t="s">
        <v>44</v>
      </c>
    </row>
    <row r="9" spans="1:11" x14ac:dyDescent="0.2">
      <c r="A9" t="s">
        <v>27</v>
      </c>
      <c r="B9">
        <v>1.5100000000000001E-3</v>
      </c>
      <c r="C9" t="s">
        <v>9</v>
      </c>
      <c r="D9" t="s">
        <v>21</v>
      </c>
      <c r="E9" t="s">
        <v>38</v>
      </c>
      <c r="F9">
        <v>100</v>
      </c>
      <c r="G9" t="s">
        <v>12</v>
      </c>
      <c r="H9">
        <v>149</v>
      </c>
      <c r="I9">
        <v>1.0134228E-2</v>
      </c>
      <c r="J9" t="s">
        <v>13</v>
      </c>
      <c r="K9" t="s">
        <v>44</v>
      </c>
    </row>
    <row r="10" spans="1:11" x14ac:dyDescent="0.2">
      <c r="A10" t="s">
        <v>27</v>
      </c>
      <c r="B10">
        <v>3.3E-3</v>
      </c>
      <c r="C10" t="s">
        <v>9</v>
      </c>
      <c r="D10" t="s">
        <v>22</v>
      </c>
      <c r="E10" t="s">
        <v>39</v>
      </c>
      <c r="F10">
        <v>100</v>
      </c>
      <c r="G10" t="s">
        <v>12</v>
      </c>
      <c r="H10">
        <v>165</v>
      </c>
      <c r="I10">
        <v>0.02</v>
      </c>
      <c r="J10" t="s">
        <v>13</v>
      </c>
      <c r="K10" t="s">
        <v>44</v>
      </c>
    </row>
    <row r="11" spans="1:11" x14ac:dyDescent="0.2">
      <c r="A11" t="s">
        <v>27</v>
      </c>
      <c r="B11">
        <v>4.7600000000000003E-3</v>
      </c>
      <c r="C11" t="s">
        <v>9</v>
      </c>
      <c r="D11" t="s">
        <v>23</v>
      </c>
      <c r="E11" t="s">
        <v>40</v>
      </c>
      <c r="F11">
        <v>100</v>
      </c>
      <c r="G11" t="s">
        <v>12</v>
      </c>
      <c r="H11">
        <v>119</v>
      </c>
      <c r="I11">
        <v>0.04</v>
      </c>
      <c r="J11" t="s">
        <v>13</v>
      </c>
      <c r="K11" t="s">
        <v>44</v>
      </c>
    </row>
    <row r="12" spans="1:11" x14ac:dyDescent="0.2">
      <c r="A12" t="s">
        <v>27</v>
      </c>
      <c r="B12">
        <v>1.0199999999999999E-3</v>
      </c>
      <c r="C12" t="s">
        <v>9</v>
      </c>
      <c r="D12" t="s">
        <v>24</v>
      </c>
      <c r="E12" t="s">
        <v>41</v>
      </c>
      <c r="F12">
        <v>100</v>
      </c>
      <c r="G12" t="s">
        <v>12</v>
      </c>
      <c r="H12">
        <v>204</v>
      </c>
      <c r="I12">
        <v>5.0000000000000001E-3</v>
      </c>
      <c r="J12" t="s">
        <v>13</v>
      </c>
      <c r="K12" t="s">
        <v>44</v>
      </c>
    </row>
    <row r="13" spans="1:11" x14ac:dyDescent="0.2">
      <c r="A13" t="s">
        <v>27</v>
      </c>
      <c r="B13">
        <v>3.6000000000000003E-3</v>
      </c>
      <c r="C13" t="s">
        <v>9</v>
      </c>
      <c r="D13" t="s">
        <v>25</v>
      </c>
      <c r="E13" t="s">
        <v>42</v>
      </c>
      <c r="F13">
        <v>100</v>
      </c>
      <c r="G13" t="s">
        <v>12</v>
      </c>
      <c r="H13">
        <v>181</v>
      </c>
      <c r="I13">
        <v>1.9889503999999999E-2</v>
      </c>
      <c r="J13" t="s">
        <v>13</v>
      </c>
      <c r="K13" t="s">
        <v>44</v>
      </c>
    </row>
    <row r="14" spans="1:11" x14ac:dyDescent="0.2">
      <c r="A14" t="s">
        <v>27</v>
      </c>
      <c r="B14">
        <v>4.6800000000000001E-3</v>
      </c>
      <c r="C14" t="s">
        <v>9</v>
      </c>
      <c r="D14" t="s">
        <v>26</v>
      </c>
      <c r="E14" t="s">
        <v>43</v>
      </c>
      <c r="F14">
        <v>100</v>
      </c>
      <c r="G14" t="s">
        <v>12</v>
      </c>
      <c r="H14">
        <v>117</v>
      </c>
      <c r="I14">
        <v>0.04</v>
      </c>
      <c r="J14" t="s">
        <v>13</v>
      </c>
      <c r="K14" t="s">
        <v>44</v>
      </c>
    </row>
    <row r="15" spans="1:11" x14ac:dyDescent="0.2">
      <c r="A15" t="s">
        <v>45</v>
      </c>
      <c r="B15">
        <v>7.5000000000000002E-4</v>
      </c>
      <c r="C15" t="s">
        <v>9</v>
      </c>
      <c r="D15" t="s">
        <v>52</v>
      </c>
      <c r="E15" t="s">
        <v>62</v>
      </c>
      <c r="F15">
        <v>100</v>
      </c>
      <c r="G15" t="s">
        <v>12</v>
      </c>
      <c r="H15">
        <v>75</v>
      </c>
      <c r="I15">
        <v>0.01</v>
      </c>
      <c r="J15" t="s">
        <v>13</v>
      </c>
      <c r="K15" t="s">
        <v>44</v>
      </c>
    </row>
    <row r="16" spans="1:11" x14ac:dyDescent="0.2">
      <c r="A16" t="s">
        <v>45</v>
      </c>
      <c r="B16">
        <v>8.8999999999999995E-4</v>
      </c>
      <c r="C16" t="s">
        <v>9</v>
      </c>
      <c r="D16" t="s">
        <v>53</v>
      </c>
      <c r="E16" t="s">
        <v>63</v>
      </c>
      <c r="F16">
        <v>100</v>
      </c>
      <c r="G16" t="s">
        <v>12</v>
      </c>
      <c r="H16">
        <v>89</v>
      </c>
      <c r="I16">
        <v>0.01</v>
      </c>
      <c r="J16" t="s">
        <v>13</v>
      </c>
      <c r="K16" t="s">
        <v>44</v>
      </c>
    </row>
    <row r="17" spans="1:11" x14ac:dyDescent="0.2">
      <c r="A17" t="s">
        <v>45</v>
      </c>
      <c r="B17">
        <v>1.32E-3</v>
      </c>
      <c r="C17" t="s">
        <v>9</v>
      </c>
      <c r="D17" t="s">
        <v>54</v>
      </c>
      <c r="E17" t="s">
        <v>64</v>
      </c>
      <c r="F17">
        <v>100</v>
      </c>
      <c r="G17" t="s">
        <v>12</v>
      </c>
      <c r="H17">
        <v>132</v>
      </c>
      <c r="I17">
        <v>0.01</v>
      </c>
      <c r="J17" t="s">
        <v>13</v>
      </c>
      <c r="K17" t="s">
        <v>44</v>
      </c>
    </row>
    <row r="18" spans="1:11" x14ac:dyDescent="0.2">
      <c r="A18" t="s">
        <v>45</v>
      </c>
      <c r="B18">
        <v>1.33E-3</v>
      </c>
      <c r="C18" t="s">
        <v>9</v>
      </c>
      <c r="D18" t="s">
        <v>55</v>
      </c>
      <c r="E18" t="s">
        <v>65</v>
      </c>
      <c r="F18">
        <v>100</v>
      </c>
      <c r="G18" t="s">
        <v>12</v>
      </c>
      <c r="H18">
        <v>133</v>
      </c>
      <c r="I18">
        <v>0.01</v>
      </c>
      <c r="J18" t="s">
        <v>13</v>
      </c>
      <c r="K18" t="s">
        <v>44</v>
      </c>
    </row>
    <row r="19" spans="1:11" x14ac:dyDescent="0.2">
      <c r="A19" t="s">
        <v>45</v>
      </c>
      <c r="B19">
        <v>1.47E-3</v>
      </c>
      <c r="C19" t="s">
        <v>9</v>
      </c>
      <c r="D19" t="s">
        <v>56</v>
      </c>
      <c r="E19" t="s">
        <v>66</v>
      </c>
      <c r="F19">
        <v>100</v>
      </c>
      <c r="G19" t="s">
        <v>12</v>
      </c>
      <c r="H19">
        <v>147</v>
      </c>
      <c r="I19">
        <v>0.01</v>
      </c>
      <c r="J19" t="s">
        <v>13</v>
      </c>
      <c r="K19" t="s">
        <v>44</v>
      </c>
    </row>
    <row r="20" spans="1:11" x14ac:dyDescent="0.2">
      <c r="A20" t="s">
        <v>45</v>
      </c>
      <c r="B20">
        <v>1.15E-3</v>
      </c>
      <c r="C20" t="s">
        <v>9</v>
      </c>
      <c r="D20" t="s">
        <v>57</v>
      </c>
      <c r="E20" t="s">
        <v>67</v>
      </c>
      <c r="F20">
        <v>100</v>
      </c>
      <c r="G20" t="s">
        <v>12</v>
      </c>
      <c r="H20">
        <v>115</v>
      </c>
      <c r="I20">
        <v>0.01</v>
      </c>
      <c r="J20" t="s">
        <v>13</v>
      </c>
      <c r="K20" t="s">
        <v>44</v>
      </c>
    </row>
    <row r="21" spans="1:11" x14ac:dyDescent="0.2">
      <c r="A21" t="s">
        <v>45</v>
      </c>
      <c r="B21">
        <v>1.0500000000000002E-3</v>
      </c>
      <c r="C21" t="s">
        <v>9</v>
      </c>
      <c r="D21" t="s">
        <v>58</v>
      </c>
      <c r="E21" t="s">
        <v>68</v>
      </c>
      <c r="F21">
        <v>100</v>
      </c>
      <c r="G21" t="s">
        <v>12</v>
      </c>
      <c r="H21">
        <v>105</v>
      </c>
      <c r="I21">
        <v>0.01</v>
      </c>
      <c r="J21" t="s">
        <v>13</v>
      </c>
      <c r="K21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4058-8B79-6C4B-97A6-0F35BD285498}">
  <dimension ref="A1:K21"/>
  <sheetViews>
    <sheetView workbookViewId="0">
      <selection activeCell="L29" sqref="L2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6</v>
      </c>
      <c r="J1" t="s">
        <v>2</v>
      </c>
      <c r="K1" t="s">
        <v>7</v>
      </c>
    </row>
    <row r="2" spans="1:11" x14ac:dyDescent="0.2">
      <c r="A2" t="s">
        <v>8</v>
      </c>
      <c r="B2">
        <v>1.2609999999999999</v>
      </c>
      <c r="C2" t="s">
        <v>9</v>
      </c>
      <c r="D2" t="s">
        <v>10</v>
      </c>
      <c r="E2" t="s">
        <v>11</v>
      </c>
      <c r="F2">
        <v>100</v>
      </c>
      <c r="G2" t="s">
        <v>12</v>
      </c>
      <c r="H2">
        <v>180.16</v>
      </c>
      <c r="I2">
        <v>6.9993339250000002</v>
      </c>
      <c r="J2" t="s">
        <v>13</v>
      </c>
      <c r="K2" t="s">
        <v>14</v>
      </c>
    </row>
    <row r="3" spans="1:11" x14ac:dyDescent="0.2">
      <c r="A3" t="s">
        <v>27</v>
      </c>
      <c r="B3">
        <v>1.2640000000000001E-3</v>
      </c>
      <c r="C3" t="s">
        <v>9</v>
      </c>
      <c r="D3" t="s">
        <v>15</v>
      </c>
      <c r="E3" t="s">
        <v>34</v>
      </c>
      <c r="F3">
        <v>100</v>
      </c>
      <c r="G3" t="s">
        <v>12</v>
      </c>
      <c r="H3">
        <v>211</v>
      </c>
      <c r="I3">
        <v>5.9905211999999996E-3</v>
      </c>
      <c r="J3" t="s">
        <v>13</v>
      </c>
      <c r="K3" t="s">
        <v>44</v>
      </c>
    </row>
    <row r="4" spans="1:11" x14ac:dyDescent="0.2">
      <c r="A4" t="s">
        <v>27</v>
      </c>
      <c r="B4">
        <v>2.4000000000000003E-4</v>
      </c>
      <c r="C4" t="s">
        <v>9</v>
      </c>
      <c r="D4" t="s">
        <v>16</v>
      </c>
      <c r="E4" t="s">
        <v>35</v>
      </c>
      <c r="F4">
        <v>100</v>
      </c>
      <c r="G4" t="s">
        <v>12</v>
      </c>
      <c r="H4">
        <v>240</v>
      </c>
      <c r="I4">
        <v>1E-3</v>
      </c>
      <c r="J4" t="s">
        <v>13</v>
      </c>
      <c r="K4" t="s">
        <v>44</v>
      </c>
    </row>
    <row r="5" spans="1:11" x14ac:dyDescent="0.2">
      <c r="A5" t="s">
        <v>27</v>
      </c>
      <c r="B5">
        <v>4.2000000000000007E-4</v>
      </c>
      <c r="C5" t="s">
        <v>9</v>
      </c>
      <c r="D5" t="s">
        <v>17</v>
      </c>
      <c r="E5" t="s">
        <v>36</v>
      </c>
      <c r="F5">
        <v>100</v>
      </c>
      <c r="G5" t="s">
        <v>12</v>
      </c>
      <c r="H5">
        <v>210</v>
      </c>
      <c r="I5">
        <v>2E-3</v>
      </c>
      <c r="J5" t="s">
        <v>13</v>
      </c>
      <c r="K5" t="s">
        <v>44</v>
      </c>
    </row>
    <row r="6" spans="1:11" x14ac:dyDescent="0.2">
      <c r="A6" t="s">
        <v>27</v>
      </c>
      <c r="B6">
        <v>5.2399999999999994E-4</v>
      </c>
      <c r="C6" t="s">
        <v>9</v>
      </c>
      <c r="D6" t="s">
        <v>18</v>
      </c>
      <c r="E6" t="s">
        <v>37</v>
      </c>
      <c r="F6">
        <v>100</v>
      </c>
      <c r="G6" t="s">
        <v>12</v>
      </c>
      <c r="H6">
        <v>131</v>
      </c>
      <c r="I6">
        <v>4.0000000000000001E-3</v>
      </c>
      <c r="J6" t="s">
        <v>13</v>
      </c>
      <c r="K6" t="s">
        <v>44</v>
      </c>
    </row>
    <row r="7" spans="1:11" x14ac:dyDescent="0.2">
      <c r="A7" t="s">
        <v>27</v>
      </c>
      <c r="B7">
        <v>5.2399999999999994E-4</v>
      </c>
      <c r="C7" t="s">
        <v>9</v>
      </c>
      <c r="D7" t="s">
        <v>19</v>
      </c>
      <c r="E7" t="s">
        <v>38</v>
      </c>
      <c r="F7">
        <v>100</v>
      </c>
      <c r="G7" t="s">
        <v>12</v>
      </c>
      <c r="H7">
        <v>131</v>
      </c>
      <c r="I7">
        <v>4.0000000000000001E-3</v>
      </c>
      <c r="J7" t="s">
        <v>13</v>
      </c>
      <c r="K7" t="s">
        <v>44</v>
      </c>
    </row>
    <row r="8" spans="1:11" x14ac:dyDescent="0.2">
      <c r="A8" t="s">
        <v>27</v>
      </c>
      <c r="B8">
        <v>7.2499999999999995E-4</v>
      </c>
      <c r="C8" t="s">
        <v>9</v>
      </c>
      <c r="D8" t="s">
        <v>20</v>
      </c>
      <c r="E8" t="s">
        <v>38</v>
      </c>
      <c r="F8">
        <v>100</v>
      </c>
      <c r="G8" t="s">
        <v>12</v>
      </c>
      <c r="H8">
        <v>183</v>
      </c>
      <c r="I8">
        <v>3.9617486000000004E-3</v>
      </c>
      <c r="J8" t="s">
        <v>13</v>
      </c>
      <c r="K8" t="s">
        <v>44</v>
      </c>
    </row>
    <row r="9" spans="1:11" x14ac:dyDescent="0.2">
      <c r="A9" t="s">
        <v>27</v>
      </c>
      <c r="B9">
        <v>1.5100000000000001E-4</v>
      </c>
      <c r="C9" t="s">
        <v>9</v>
      </c>
      <c r="D9" t="s">
        <v>21</v>
      </c>
      <c r="E9" t="s">
        <v>38</v>
      </c>
      <c r="F9">
        <v>100</v>
      </c>
      <c r="G9" t="s">
        <v>12</v>
      </c>
      <c r="H9">
        <v>149</v>
      </c>
      <c r="I9">
        <v>1.0134228E-3</v>
      </c>
      <c r="J9" t="s">
        <v>13</v>
      </c>
      <c r="K9" t="s">
        <v>44</v>
      </c>
    </row>
    <row r="10" spans="1:11" x14ac:dyDescent="0.2">
      <c r="A10" t="s">
        <v>27</v>
      </c>
      <c r="B10">
        <v>3.3E-4</v>
      </c>
      <c r="C10" t="s">
        <v>9</v>
      </c>
      <c r="D10" t="s">
        <v>22</v>
      </c>
      <c r="E10" t="s">
        <v>39</v>
      </c>
      <c r="F10">
        <v>100</v>
      </c>
      <c r="G10" t="s">
        <v>12</v>
      </c>
      <c r="H10">
        <v>165</v>
      </c>
      <c r="I10">
        <v>2E-3</v>
      </c>
      <c r="J10" t="s">
        <v>13</v>
      </c>
      <c r="K10" t="s">
        <v>44</v>
      </c>
    </row>
    <row r="11" spans="1:11" x14ac:dyDescent="0.2">
      <c r="A11" t="s">
        <v>27</v>
      </c>
      <c r="B11">
        <v>4.7600000000000002E-4</v>
      </c>
      <c r="C11" t="s">
        <v>9</v>
      </c>
      <c r="D11" t="s">
        <v>23</v>
      </c>
      <c r="E11" t="s">
        <v>40</v>
      </c>
      <c r="F11">
        <v>100</v>
      </c>
      <c r="G11" t="s">
        <v>12</v>
      </c>
      <c r="H11">
        <v>119</v>
      </c>
      <c r="I11">
        <v>4.0000000000000001E-3</v>
      </c>
      <c r="J11" t="s">
        <v>13</v>
      </c>
      <c r="K11" t="s">
        <v>44</v>
      </c>
    </row>
    <row r="12" spans="1:11" x14ac:dyDescent="0.2">
      <c r="A12" t="s">
        <v>27</v>
      </c>
      <c r="B12">
        <v>1.0199999999999999E-4</v>
      </c>
      <c r="C12" t="s">
        <v>9</v>
      </c>
      <c r="D12" t="s">
        <v>24</v>
      </c>
      <c r="E12" t="s">
        <v>41</v>
      </c>
      <c r="F12">
        <v>100</v>
      </c>
      <c r="G12" t="s">
        <v>12</v>
      </c>
      <c r="H12">
        <v>204</v>
      </c>
      <c r="I12">
        <v>5.0000000000000001E-4</v>
      </c>
      <c r="J12" t="s">
        <v>13</v>
      </c>
      <c r="K12" t="s">
        <v>44</v>
      </c>
    </row>
    <row r="13" spans="1:11" x14ac:dyDescent="0.2">
      <c r="A13" t="s">
        <v>27</v>
      </c>
      <c r="B13">
        <v>3.6000000000000002E-4</v>
      </c>
      <c r="C13" t="s">
        <v>9</v>
      </c>
      <c r="D13" t="s">
        <v>25</v>
      </c>
      <c r="E13" t="s">
        <v>42</v>
      </c>
      <c r="F13">
        <v>100</v>
      </c>
      <c r="G13" t="s">
        <v>12</v>
      </c>
      <c r="H13">
        <v>181</v>
      </c>
      <c r="I13">
        <v>1.9889503999999999E-3</v>
      </c>
      <c r="J13" t="s">
        <v>13</v>
      </c>
      <c r="K13" t="s">
        <v>44</v>
      </c>
    </row>
    <row r="14" spans="1:11" x14ac:dyDescent="0.2">
      <c r="A14" t="s">
        <v>27</v>
      </c>
      <c r="B14">
        <v>4.6799999999999999E-4</v>
      </c>
      <c r="C14" t="s">
        <v>9</v>
      </c>
      <c r="D14" t="s">
        <v>26</v>
      </c>
      <c r="E14" t="s">
        <v>43</v>
      </c>
      <c r="F14">
        <v>100</v>
      </c>
      <c r="G14" t="s">
        <v>12</v>
      </c>
      <c r="H14">
        <v>117</v>
      </c>
      <c r="I14">
        <v>4.0000000000000001E-3</v>
      </c>
      <c r="J14" t="s">
        <v>13</v>
      </c>
      <c r="K14" t="s">
        <v>44</v>
      </c>
    </row>
    <row r="15" spans="1:11" x14ac:dyDescent="0.2">
      <c r="A15" t="s">
        <v>45</v>
      </c>
      <c r="B15">
        <v>7.5000000000000007E-5</v>
      </c>
      <c r="C15" t="s">
        <v>9</v>
      </c>
      <c r="D15" t="s">
        <v>52</v>
      </c>
      <c r="E15" t="s">
        <v>62</v>
      </c>
      <c r="F15">
        <v>100</v>
      </c>
      <c r="G15" t="s">
        <v>12</v>
      </c>
      <c r="H15">
        <v>75</v>
      </c>
      <c r="I15">
        <v>1E-3</v>
      </c>
      <c r="J15" t="s">
        <v>13</v>
      </c>
      <c r="K15" t="s">
        <v>44</v>
      </c>
    </row>
    <row r="16" spans="1:11" x14ac:dyDescent="0.2">
      <c r="A16" t="s">
        <v>45</v>
      </c>
      <c r="B16">
        <v>8.8999999999999995E-5</v>
      </c>
      <c r="C16" t="s">
        <v>9</v>
      </c>
      <c r="D16" t="s">
        <v>53</v>
      </c>
      <c r="E16" t="s">
        <v>63</v>
      </c>
      <c r="F16">
        <v>100</v>
      </c>
      <c r="G16" t="s">
        <v>12</v>
      </c>
      <c r="H16">
        <v>89</v>
      </c>
      <c r="I16">
        <v>1E-3</v>
      </c>
      <c r="J16" t="s">
        <v>13</v>
      </c>
      <c r="K16" t="s">
        <v>44</v>
      </c>
    </row>
    <row r="17" spans="1:11" x14ac:dyDescent="0.2">
      <c r="A17" t="s">
        <v>45</v>
      </c>
      <c r="B17">
        <v>1.3200000000000001E-4</v>
      </c>
      <c r="C17" t="s">
        <v>9</v>
      </c>
      <c r="D17" t="s">
        <v>54</v>
      </c>
      <c r="E17" t="s">
        <v>64</v>
      </c>
      <c r="F17">
        <v>100</v>
      </c>
      <c r="G17" t="s">
        <v>12</v>
      </c>
      <c r="H17">
        <v>132</v>
      </c>
      <c r="I17">
        <v>1E-3</v>
      </c>
      <c r="J17" t="s">
        <v>13</v>
      </c>
      <c r="K17" t="s">
        <v>44</v>
      </c>
    </row>
    <row r="18" spans="1:11" x14ac:dyDescent="0.2">
      <c r="A18" t="s">
        <v>45</v>
      </c>
      <c r="B18">
        <v>1.3300000000000001E-4</v>
      </c>
      <c r="C18" t="s">
        <v>9</v>
      </c>
      <c r="D18" t="s">
        <v>55</v>
      </c>
      <c r="E18" t="s">
        <v>65</v>
      </c>
      <c r="F18">
        <v>100</v>
      </c>
      <c r="G18" t="s">
        <v>12</v>
      </c>
      <c r="H18">
        <v>133</v>
      </c>
      <c r="I18">
        <v>1E-3</v>
      </c>
      <c r="J18" t="s">
        <v>13</v>
      </c>
      <c r="K18" t="s">
        <v>44</v>
      </c>
    </row>
    <row r="19" spans="1:11" x14ac:dyDescent="0.2">
      <c r="A19" t="s">
        <v>45</v>
      </c>
      <c r="B19">
        <v>1.47E-4</v>
      </c>
      <c r="C19" t="s">
        <v>9</v>
      </c>
      <c r="D19" t="s">
        <v>56</v>
      </c>
      <c r="E19" t="s">
        <v>66</v>
      </c>
      <c r="F19">
        <v>100</v>
      </c>
      <c r="G19" t="s">
        <v>12</v>
      </c>
      <c r="H19">
        <v>147</v>
      </c>
      <c r="I19">
        <v>1E-3</v>
      </c>
      <c r="J19" t="s">
        <v>13</v>
      </c>
      <c r="K19" t="s">
        <v>44</v>
      </c>
    </row>
    <row r="20" spans="1:11" x14ac:dyDescent="0.2">
      <c r="A20" t="s">
        <v>45</v>
      </c>
      <c r="B20">
        <v>1.15E-4</v>
      </c>
      <c r="C20" t="s">
        <v>9</v>
      </c>
      <c r="D20" t="s">
        <v>57</v>
      </c>
      <c r="E20" t="s">
        <v>67</v>
      </c>
      <c r="F20">
        <v>100</v>
      </c>
      <c r="G20" t="s">
        <v>12</v>
      </c>
      <c r="H20">
        <v>115</v>
      </c>
      <c r="I20">
        <v>1E-3</v>
      </c>
      <c r="J20" t="s">
        <v>13</v>
      </c>
      <c r="K20" t="s">
        <v>44</v>
      </c>
    </row>
    <row r="21" spans="1:11" x14ac:dyDescent="0.2">
      <c r="A21" t="s">
        <v>45</v>
      </c>
      <c r="B21">
        <v>1.0500000000000002E-4</v>
      </c>
      <c r="C21" t="s">
        <v>9</v>
      </c>
      <c r="D21" t="s">
        <v>58</v>
      </c>
      <c r="E21" t="s">
        <v>68</v>
      </c>
      <c r="F21">
        <v>100</v>
      </c>
      <c r="G21" t="s">
        <v>12</v>
      </c>
      <c r="H21">
        <v>105</v>
      </c>
      <c r="I21">
        <v>1E-3</v>
      </c>
      <c r="J21" t="s">
        <v>13</v>
      </c>
      <c r="K21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EB23-70AC-9140-8789-639186098129}">
  <dimension ref="A1:K21"/>
  <sheetViews>
    <sheetView workbookViewId="0">
      <selection activeCell="N33" sqref="N3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6</v>
      </c>
      <c r="J1" t="s">
        <v>2</v>
      </c>
      <c r="K1" t="s">
        <v>7</v>
      </c>
    </row>
    <row r="2" spans="1:11" x14ac:dyDescent="0.2">
      <c r="A2" t="s">
        <v>8</v>
      </c>
      <c r="B2">
        <v>1.2609999999999999</v>
      </c>
      <c r="C2" t="s">
        <v>9</v>
      </c>
      <c r="D2" t="s">
        <v>10</v>
      </c>
      <c r="E2" t="s">
        <v>11</v>
      </c>
      <c r="F2">
        <v>100</v>
      </c>
      <c r="G2" t="s">
        <v>12</v>
      </c>
      <c r="H2">
        <v>180.16</v>
      </c>
      <c r="I2">
        <v>6.9993339250000002</v>
      </c>
      <c r="J2" t="s">
        <v>13</v>
      </c>
      <c r="K2" t="s">
        <v>14</v>
      </c>
    </row>
    <row r="3" spans="1:11" x14ac:dyDescent="0.2">
      <c r="A3" t="s">
        <v>27</v>
      </c>
      <c r="B3">
        <v>1.2640000000000001E-4</v>
      </c>
      <c r="C3" t="s">
        <v>9</v>
      </c>
      <c r="D3" t="s">
        <v>15</v>
      </c>
      <c r="E3" t="s">
        <v>34</v>
      </c>
      <c r="F3">
        <v>100</v>
      </c>
      <c r="G3" t="s">
        <v>12</v>
      </c>
      <c r="H3">
        <v>211</v>
      </c>
      <c r="I3">
        <v>5.9905211999999994E-4</v>
      </c>
      <c r="J3" t="s">
        <v>13</v>
      </c>
      <c r="K3" t="s">
        <v>44</v>
      </c>
    </row>
    <row r="4" spans="1:11" x14ac:dyDescent="0.2">
      <c r="A4" t="s">
        <v>27</v>
      </c>
      <c r="B4">
        <v>2.4000000000000004E-5</v>
      </c>
      <c r="C4" t="s">
        <v>9</v>
      </c>
      <c r="D4" t="s">
        <v>16</v>
      </c>
      <c r="E4" t="s">
        <v>35</v>
      </c>
      <c r="F4">
        <v>100</v>
      </c>
      <c r="G4" t="s">
        <v>12</v>
      </c>
      <c r="H4">
        <v>240</v>
      </c>
      <c r="I4">
        <v>1E-4</v>
      </c>
      <c r="J4" t="s">
        <v>13</v>
      </c>
      <c r="K4" t="s">
        <v>44</v>
      </c>
    </row>
    <row r="5" spans="1:11" x14ac:dyDescent="0.2">
      <c r="A5" t="s">
        <v>27</v>
      </c>
      <c r="B5">
        <v>4.2000000000000004E-5</v>
      </c>
      <c r="C5" t="s">
        <v>9</v>
      </c>
      <c r="D5" t="s">
        <v>17</v>
      </c>
      <c r="E5" t="s">
        <v>36</v>
      </c>
      <c r="F5">
        <v>100</v>
      </c>
      <c r="G5" t="s">
        <v>12</v>
      </c>
      <c r="H5">
        <v>210</v>
      </c>
      <c r="I5">
        <v>2.0000000000000001E-4</v>
      </c>
      <c r="J5" t="s">
        <v>13</v>
      </c>
      <c r="K5" t="s">
        <v>44</v>
      </c>
    </row>
    <row r="6" spans="1:11" x14ac:dyDescent="0.2">
      <c r="A6" t="s">
        <v>27</v>
      </c>
      <c r="B6">
        <v>5.2399999999999993E-5</v>
      </c>
      <c r="C6" t="s">
        <v>9</v>
      </c>
      <c r="D6" t="s">
        <v>18</v>
      </c>
      <c r="E6" t="s">
        <v>37</v>
      </c>
      <c r="F6">
        <v>100</v>
      </c>
      <c r="G6" t="s">
        <v>12</v>
      </c>
      <c r="H6">
        <v>131</v>
      </c>
      <c r="I6">
        <v>4.0000000000000002E-4</v>
      </c>
      <c r="J6" t="s">
        <v>13</v>
      </c>
      <c r="K6" t="s">
        <v>44</v>
      </c>
    </row>
    <row r="7" spans="1:11" x14ac:dyDescent="0.2">
      <c r="A7" t="s">
        <v>27</v>
      </c>
      <c r="B7">
        <v>5.2399999999999993E-5</v>
      </c>
      <c r="C7" t="s">
        <v>9</v>
      </c>
      <c r="D7" t="s">
        <v>19</v>
      </c>
      <c r="E7" t="s">
        <v>38</v>
      </c>
      <c r="F7">
        <v>100</v>
      </c>
      <c r="G7" t="s">
        <v>12</v>
      </c>
      <c r="H7">
        <v>131</v>
      </c>
      <c r="I7">
        <v>4.0000000000000002E-4</v>
      </c>
      <c r="J7" t="s">
        <v>13</v>
      </c>
      <c r="K7" t="s">
        <v>44</v>
      </c>
    </row>
    <row r="8" spans="1:11" x14ac:dyDescent="0.2">
      <c r="A8" t="s">
        <v>27</v>
      </c>
      <c r="B8">
        <v>7.25E-5</v>
      </c>
      <c r="C8" t="s">
        <v>9</v>
      </c>
      <c r="D8" t="s">
        <v>20</v>
      </c>
      <c r="E8" t="s">
        <v>38</v>
      </c>
      <c r="F8">
        <v>100</v>
      </c>
      <c r="G8" t="s">
        <v>12</v>
      </c>
      <c r="H8">
        <v>183</v>
      </c>
      <c r="I8">
        <v>3.9617486000000004E-4</v>
      </c>
      <c r="J8" t="s">
        <v>13</v>
      </c>
      <c r="K8" t="s">
        <v>44</v>
      </c>
    </row>
    <row r="9" spans="1:11" x14ac:dyDescent="0.2">
      <c r="A9" t="s">
        <v>27</v>
      </c>
      <c r="B9">
        <v>1.5100000000000001E-5</v>
      </c>
      <c r="C9" t="s">
        <v>9</v>
      </c>
      <c r="D9" t="s">
        <v>21</v>
      </c>
      <c r="E9" t="s">
        <v>38</v>
      </c>
      <c r="F9">
        <v>100</v>
      </c>
      <c r="G9" t="s">
        <v>12</v>
      </c>
      <c r="H9">
        <v>149</v>
      </c>
      <c r="I9">
        <v>1.0134228E-4</v>
      </c>
      <c r="J9" t="s">
        <v>13</v>
      </c>
      <c r="K9" t="s">
        <v>44</v>
      </c>
    </row>
    <row r="10" spans="1:11" x14ac:dyDescent="0.2">
      <c r="A10" t="s">
        <v>27</v>
      </c>
      <c r="B10">
        <v>3.3000000000000003E-5</v>
      </c>
      <c r="C10" t="s">
        <v>9</v>
      </c>
      <c r="D10" t="s">
        <v>22</v>
      </c>
      <c r="E10" t="s">
        <v>39</v>
      </c>
      <c r="F10">
        <v>100</v>
      </c>
      <c r="G10" t="s">
        <v>12</v>
      </c>
      <c r="H10">
        <v>165</v>
      </c>
      <c r="I10">
        <v>2.0000000000000001E-4</v>
      </c>
      <c r="J10" t="s">
        <v>13</v>
      </c>
      <c r="K10" t="s">
        <v>44</v>
      </c>
    </row>
    <row r="11" spans="1:11" x14ac:dyDescent="0.2">
      <c r="A11" t="s">
        <v>27</v>
      </c>
      <c r="B11">
        <v>4.7600000000000005E-5</v>
      </c>
      <c r="C11" t="s">
        <v>9</v>
      </c>
      <c r="D11" t="s">
        <v>23</v>
      </c>
      <c r="E11" t="s">
        <v>40</v>
      </c>
      <c r="F11">
        <v>100</v>
      </c>
      <c r="G11" t="s">
        <v>12</v>
      </c>
      <c r="H11">
        <v>119</v>
      </c>
      <c r="I11">
        <v>4.0000000000000002E-4</v>
      </c>
      <c r="J11" t="s">
        <v>13</v>
      </c>
      <c r="K11" t="s">
        <v>44</v>
      </c>
    </row>
    <row r="12" spans="1:11" x14ac:dyDescent="0.2">
      <c r="A12" t="s">
        <v>27</v>
      </c>
      <c r="B12">
        <v>1.0199999999999999E-5</v>
      </c>
      <c r="C12" t="s">
        <v>9</v>
      </c>
      <c r="D12" t="s">
        <v>24</v>
      </c>
      <c r="E12" t="s">
        <v>41</v>
      </c>
      <c r="F12">
        <v>100</v>
      </c>
      <c r="G12" t="s">
        <v>12</v>
      </c>
      <c r="H12">
        <v>204</v>
      </c>
      <c r="I12">
        <v>5.0000000000000002E-5</v>
      </c>
      <c r="J12" t="s">
        <v>13</v>
      </c>
      <c r="K12" t="s">
        <v>44</v>
      </c>
    </row>
    <row r="13" spans="1:11" x14ac:dyDescent="0.2">
      <c r="A13" t="s">
        <v>27</v>
      </c>
      <c r="B13">
        <v>3.6000000000000001E-5</v>
      </c>
      <c r="C13" t="s">
        <v>9</v>
      </c>
      <c r="D13" t="s">
        <v>25</v>
      </c>
      <c r="E13" t="s">
        <v>42</v>
      </c>
      <c r="F13">
        <v>100</v>
      </c>
      <c r="G13" t="s">
        <v>12</v>
      </c>
      <c r="H13">
        <v>181</v>
      </c>
      <c r="I13">
        <v>1.9889503999999999E-4</v>
      </c>
      <c r="J13" t="s">
        <v>13</v>
      </c>
      <c r="K13" t="s">
        <v>44</v>
      </c>
    </row>
    <row r="14" spans="1:11" x14ac:dyDescent="0.2">
      <c r="A14" t="s">
        <v>27</v>
      </c>
      <c r="B14">
        <v>4.6799999999999999E-5</v>
      </c>
      <c r="C14" t="s">
        <v>9</v>
      </c>
      <c r="D14" t="s">
        <v>26</v>
      </c>
      <c r="E14" t="s">
        <v>43</v>
      </c>
      <c r="F14">
        <v>100</v>
      </c>
      <c r="G14" t="s">
        <v>12</v>
      </c>
      <c r="H14">
        <v>117</v>
      </c>
      <c r="I14">
        <v>4.0000000000000002E-4</v>
      </c>
      <c r="J14" t="s">
        <v>13</v>
      </c>
      <c r="K14" t="s">
        <v>44</v>
      </c>
    </row>
    <row r="15" spans="1:11" x14ac:dyDescent="0.2">
      <c r="A15" t="s">
        <v>45</v>
      </c>
      <c r="B15">
        <v>7.500000000000001E-6</v>
      </c>
      <c r="C15" t="s">
        <v>9</v>
      </c>
      <c r="D15" t="s">
        <v>52</v>
      </c>
      <c r="E15" t="s">
        <v>62</v>
      </c>
      <c r="F15">
        <v>100</v>
      </c>
      <c r="G15" t="s">
        <v>12</v>
      </c>
      <c r="H15">
        <v>75</v>
      </c>
      <c r="I15">
        <v>1E-4</v>
      </c>
      <c r="J15" t="s">
        <v>13</v>
      </c>
      <c r="K15" t="s">
        <v>44</v>
      </c>
    </row>
    <row r="16" spans="1:11" x14ac:dyDescent="0.2">
      <c r="A16" t="s">
        <v>45</v>
      </c>
      <c r="B16">
        <v>8.8999999999999995E-6</v>
      </c>
      <c r="C16" t="s">
        <v>9</v>
      </c>
      <c r="D16" t="s">
        <v>53</v>
      </c>
      <c r="E16" t="s">
        <v>63</v>
      </c>
      <c r="F16">
        <v>100</v>
      </c>
      <c r="G16" t="s">
        <v>12</v>
      </c>
      <c r="H16">
        <v>89</v>
      </c>
      <c r="I16">
        <v>1E-4</v>
      </c>
      <c r="J16" t="s">
        <v>13</v>
      </c>
      <c r="K16" t="s">
        <v>44</v>
      </c>
    </row>
    <row r="17" spans="1:11" x14ac:dyDescent="0.2">
      <c r="A17" t="s">
        <v>45</v>
      </c>
      <c r="B17">
        <v>1.3200000000000001E-5</v>
      </c>
      <c r="C17" t="s">
        <v>9</v>
      </c>
      <c r="D17" t="s">
        <v>54</v>
      </c>
      <c r="E17" t="s">
        <v>64</v>
      </c>
      <c r="F17">
        <v>100</v>
      </c>
      <c r="G17" t="s">
        <v>12</v>
      </c>
      <c r="H17">
        <v>132</v>
      </c>
      <c r="I17">
        <v>1E-4</v>
      </c>
      <c r="J17" t="s">
        <v>13</v>
      </c>
      <c r="K17" t="s">
        <v>44</v>
      </c>
    </row>
    <row r="18" spans="1:11" x14ac:dyDescent="0.2">
      <c r="A18" t="s">
        <v>45</v>
      </c>
      <c r="B18">
        <v>1.3300000000000001E-5</v>
      </c>
      <c r="C18" t="s">
        <v>9</v>
      </c>
      <c r="D18" t="s">
        <v>55</v>
      </c>
      <c r="E18" t="s">
        <v>65</v>
      </c>
      <c r="F18">
        <v>100</v>
      </c>
      <c r="G18" t="s">
        <v>12</v>
      </c>
      <c r="H18">
        <v>133</v>
      </c>
      <c r="I18">
        <v>1E-4</v>
      </c>
      <c r="J18" t="s">
        <v>13</v>
      </c>
      <c r="K18" t="s">
        <v>44</v>
      </c>
    </row>
    <row r="19" spans="1:11" x14ac:dyDescent="0.2">
      <c r="A19" t="s">
        <v>45</v>
      </c>
      <c r="B19">
        <v>1.47E-5</v>
      </c>
      <c r="C19" t="s">
        <v>9</v>
      </c>
      <c r="D19" t="s">
        <v>56</v>
      </c>
      <c r="E19" t="s">
        <v>66</v>
      </c>
      <c r="F19">
        <v>100</v>
      </c>
      <c r="G19" t="s">
        <v>12</v>
      </c>
      <c r="H19">
        <v>147</v>
      </c>
      <c r="I19">
        <v>1E-4</v>
      </c>
      <c r="J19" t="s">
        <v>13</v>
      </c>
      <c r="K19" t="s">
        <v>44</v>
      </c>
    </row>
    <row r="20" spans="1:11" x14ac:dyDescent="0.2">
      <c r="A20" t="s">
        <v>45</v>
      </c>
      <c r="B20">
        <v>1.15E-5</v>
      </c>
      <c r="C20" t="s">
        <v>9</v>
      </c>
      <c r="D20" t="s">
        <v>57</v>
      </c>
      <c r="E20" t="s">
        <v>67</v>
      </c>
      <c r="F20">
        <v>100</v>
      </c>
      <c r="G20" t="s">
        <v>12</v>
      </c>
      <c r="H20">
        <v>115</v>
      </c>
      <c r="I20">
        <v>1E-4</v>
      </c>
      <c r="J20" t="s">
        <v>13</v>
      </c>
      <c r="K20" t="s">
        <v>44</v>
      </c>
    </row>
    <row r="21" spans="1:11" x14ac:dyDescent="0.2">
      <c r="A21" t="s">
        <v>45</v>
      </c>
      <c r="B21">
        <v>1.0500000000000001E-5</v>
      </c>
      <c r="C21" t="s">
        <v>9</v>
      </c>
      <c r="D21" t="s">
        <v>58</v>
      </c>
      <c r="E21" t="s">
        <v>68</v>
      </c>
      <c r="F21">
        <v>100</v>
      </c>
      <c r="G21" t="s">
        <v>12</v>
      </c>
      <c r="H21">
        <v>105</v>
      </c>
      <c r="I21">
        <v>1E-4</v>
      </c>
      <c r="J21" t="s">
        <v>13</v>
      </c>
      <c r="K21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sqref="A1:K2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  <c r="I1" t="s">
        <v>6</v>
      </c>
      <c r="J1" t="s">
        <v>2</v>
      </c>
      <c r="K1" t="s">
        <v>7</v>
      </c>
    </row>
    <row r="2" spans="1:11" x14ac:dyDescent="0.2">
      <c r="A2" t="s">
        <v>8</v>
      </c>
      <c r="B2">
        <v>1.2609999999999999</v>
      </c>
      <c r="C2" t="s">
        <v>9</v>
      </c>
      <c r="D2" t="s">
        <v>10</v>
      </c>
      <c r="E2" t="s">
        <v>11</v>
      </c>
      <c r="F2">
        <v>100</v>
      </c>
      <c r="G2" t="s">
        <v>12</v>
      </c>
      <c r="H2">
        <v>180.16</v>
      </c>
      <c r="I2">
        <v>6.9993339250000002</v>
      </c>
      <c r="J2" t="s">
        <v>13</v>
      </c>
      <c r="K2" t="s">
        <v>14</v>
      </c>
    </row>
    <row r="3" spans="1:11" x14ac:dyDescent="0.2">
      <c r="A3" t="s">
        <v>27</v>
      </c>
      <c r="B3">
        <v>0.12640000000000001</v>
      </c>
      <c r="C3" t="s">
        <v>9</v>
      </c>
      <c r="D3" t="s">
        <v>15</v>
      </c>
      <c r="E3" t="s">
        <v>34</v>
      </c>
      <c r="F3">
        <v>100</v>
      </c>
      <c r="G3" t="s">
        <v>12</v>
      </c>
      <c r="H3">
        <v>211</v>
      </c>
      <c r="I3">
        <v>0.59905211999999997</v>
      </c>
      <c r="J3" t="s">
        <v>13</v>
      </c>
      <c r="K3" t="s">
        <v>44</v>
      </c>
    </row>
    <row r="4" spans="1:11" x14ac:dyDescent="0.2">
      <c r="A4" t="s">
        <v>27</v>
      </c>
      <c r="B4">
        <v>2.4E-2</v>
      </c>
      <c r="C4" t="s">
        <v>9</v>
      </c>
      <c r="D4" t="s">
        <v>16</v>
      </c>
      <c r="E4" t="s">
        <v>35</v>
      </c>
      <c r="F4">
        <v>100</v>
      </c>
      <c r="G4" t="s">
        <v>12</v>
      </c>
      <c r="H4">
        <v>240</v>
      </c>
      <c r="I4">
        <v>0.1</v>
      </c>
      <c r="J4" t="s">
        <v>13</v>
      </c>
      <c r="K4" t="s">
        <v>44</v>
      </c>
    </row>
    <row r="5" spans="1:11" x14ac:dyDescent="0.2">
      <c r="A5" t="s">
        <v>27</v>
      </c>
      <c r="B5">
        <v>4.2000000000000003E-2</v>
      </c>
      <c r="C5" t="s">
        <v>9</v>
      </c>
      <c r="D5" t="s">
        <v>17</v>
      </c>
      <c r="E5" t="s">
        <v>36</v>
      </c>
      <c r="F5">
        <v>100</v>
      </c>
      <c r="G5" t="s">
        <v>12</v>
      </c>
      <c r="H5">
        <v>210</v>
      </c>
      <c r="I5">
        <v>0.2</v>
      </c>
      <c r="J5" t="s">
        <v>13</v>
      </c>
      <c r="K5" t="s">
        <v>44</v>
      </c>
    </row>
    <row r="6" spans="1:11" x14ac:dyDescent="0.2">
      <c r="A6" t="s">
        <v>27</v>
      </c>
      <c r="B6">
        <v>5.2400000000000002E-2</v>
      </c>
      <c r="C6" t="s">
        <v>9</v>
      </c>
      <c r="D6" t="s">
        <v>18</v>
      </c>
      <c r="E6" t="s">
        <v>37</v>
      </c>
      <c r="F6">
        <v>100</v>
      </c>
      <c r="G6" t="s">
        <v>12</v>
      </c>
      <c r="H6">
        <v>131</v>
      </c>
      <c r="I6">
        <v>0.4</v>
      </c>
      <c r="J6" t="s">
        <v>13</v>
      </c>
      <c r="K6" t="s">
        <v>44</v>
      </c>
    </row>
    <row r="7" spans="1:11" x14ac:dyDescent="0.2">
      <c r="A7" t="s">
        <v>27</v>
      </c>
      <c r="B7">
        <v>5.2400000000000002E-2</v>
      </c>
      <c r="C7" t="s">
        <v>9</v>
      </c>
      <c r="D7" t="s">
        <v>19</v>
      </c>
      <c r="E7" t="s">
        <v>38</v>
      </c>
      <c r="F7">
        <v>100</v>
      </c>
      <c r="G7" t="s">
        <v>12</v>
      </c>
      <c r="H7">
        <v>131</v>
      </c>
      <c r="I7">
        <v>0.4</v>
      </c>
      <c r="J7" t="s">
        <v>13</v>
      </c>
      <c r="K7" t="s">
        <v>44</v>
      </c>
    </row>
    <row r="8" spans="1:11" x14ac:dyDescent="0.2">
      <c r="A8" t="s">
        <v>27</v>
      </c>
      <c r="B8">
        <v>7.2499999999999995E-2</v>
      </c>
      <c r="C8" t="s">
        <v>9</v>
      </c>
      <c r="D8" t="s">
        <v>20</v>
      </c>
      <c r="E8" t="s">
        <v>38</v>
      </c>
      <c r="F8">
        <v>100</v>
      </c>
      <c r="G8" t="s">
        <v>12</v>
      </c>
      <c r="H8">
        <v>183</v>
      </c>
      <c r="I8">
        <v>0.39617486000000002</v>
      </c>
      <c r="J8" t="s">
        <v>13</v>
      </c>
      <c r="K8" t="s">
        <v>44</v>
      </c>
    </row>
    <row r="9" spans="1:11" x14ac:dyDescent="0.2">
      <c r="A9" t="s">
        <v>27</v>
      </c>
      <c r="B9">
        <v>1.5100000000000001E-2</v>
      </c>
      <c r="C9" t="s">
        <v>9</v>
      </c>
      <c r="D9" t="s">
        <v>21</v>
      </c>
      <c r="E9" t="s">
        <v>38</v>
      </c>
      <c r="F9">
        <v>100</v>
      </c>
      <c r="G9" t="s">
        <v>12</v>
      </c>
      <c r="H9">
        <v>149</v>
      </c>
      <c r="I9">
        <v>0.10134228000000001</v>
      </c>
      <c r="J9" t="s">
        <v>13</v>
      </c>
      <c r="K9" t="s">
        <v>44</v>
      </c>
    </row>
    <row r="10" spans="1:11" x14ac:dyDescent="0.2">
      <c r="A10" t="s">
        <v>27</v>
      </c>
      <c r="B10">
        <v>3.3000000000000002E-2</v>
      </c>
      <c r="C10" t="s">
        <v>9</v>
      </c>
      <c r="D10" t="s">
        <v>22</v>
      </c>
      <c r="E10" t="s">
        <v>39</v>
      </c>
      <c r="F10">
        <v>100</v>
      </c>
      <c r="G10" t="s">
        <v>12</v>
      </c>
      <c r="H10">
        <v>165</v>
      </c>
      <c r="I10">
        <v>0.2</v>
      </c>
      <c r="J10" t="s">
        <v>13</v>
      </c>
      <c r="K10" t="s">
        <v>44</v>
      </c>
    </row>
    <row r="11" spans="1:11" x14ac:dyDescent="0.2">
      <c r="A11" t="s">
        <v>27</v>
      </c>
      <c r="B11">
        <v>4.7600000000000003E-2</v>
      </c>
      <c r="C11" t="s">
        <v>9</v>
      </c>
      <c r="D11" t="s">
        <v>23</v>
      </c>
      <c r="E11" t="s">
        <v>40</v>
      </c>
      <c r="F11">
        <v>100</v>
      </c>
      <c r="G11" t="s">
        <v>12</v>
      </c>
      <c r="H11">
        <v>119</v>
      </c>
      <c r="I11">
        <v>0.4</v>
      </c>
      <c r="J11" t="s">
        <v>13</v>
      </c>
      <c r="K11" t="s">
        <v>44</v>
      </c>
    </row>
    <row r="12" spans="1:11" x14ac:dyDescent="0.2">
      <c r="A12" t="s">
        <v>27</v>
      </c>
      <c r="B12">
        <v>1.0199999999999999E-2</v>
      </c>
      <c r="C12" t="s">
        <v>9</v>
      </c>
      <c r="D12" t="s">
        <v>24</v>
      </c>
      <c r="E12" t="s">
        <v>41</v>
      </c>
      <c r="F12">
        <v>100</v>
      </c>
      <c r="G12" t="s">
        <v>12</v>
      </c>
      <c r="H12">
        <v>204</v>
      </c>
      <c r="I12">
        <v>0.05</v>
      </c>
      <c r="J12" t="s">
        <v>13</v>
      </c>
      <c r="K12" t="s">
        <v>44</v>
      </c>
    </row>
    <row r="13" spans="1:11" x14ac:dyDescent="0.2">
      <c r="A13" t="s">
        <v>27</v>
      </c>
      <c r="B13">
        <v>3.6000000000000004E-2</v>
      </c>
      <c r="C13" t="s">
        <v>9</v>
      </c>
      <c r="D13" t="s">
        <v>25</v>
      </c>
      <c r="E13" t="s">
        <v>42</v>
      </c>
      <c r="F13">
        <v>100</v>
      </c>
      <c r="G13" t="s">
        <v>12</v>
      </c>
      <c r="H13">
        <v>181</v>
      </c>
      <c r="I13">
        <v>0.19889504</v>
      </c>
      <c r="J13" t="s">
        <v>13</v>
      </c>
      <c r="K13" t="s">
        <v>44</v>
      </c>
    </row>
    <row r="14" spans="1:11" x14ac:dyDescent="0.2">
      <c r="A14" t="s">
        <v>27</v>
      </c>
      <c r="B14">
        <v>4.6800000000000001E-2</v>
      </c>
      <c r="C14" t="s">
        <v>9</v>
      </c>
      <c r="D14" t="s">
        <v>26</v>
      </c>
      <c r="E14" t="s">
        <v>43</v>
      </c>
      <c r="F14">
        <v>100</v>
      </c>
      <c r="G14" t="s">
        <v>12</v>
      </c>
      <c r="H14">
        <v>117</v>
      </c>
      <c r="I14">
        <v>0.4</v>
      </c>
      <c r="J14" t="s">
        <v>13</v>
      </c>
      <c r="K14" t="s">
        <v>44</v>
      </c>
    </row>
    <row r="15" spans="1:11" x14ac:dyDescent="0.2">
      <c r="A15" t="s">
        <v>45</v>
      </c>
      <c r="B15">
        <v>7.4999999999999997E-3</v>
      </c>
      <c r="C15" t="s">
        <v>9</v>
      </c>
      <c r="D15" t="s">
        <v>52</v>
      </c>
      <c r="E15" t="s">
        <v>62</v>
      </c>
      <c r="F15">
        <v>100</v>
      </c>
      <c r="G15" t="s">
        <v>12</v>
      </c>
      <c r="H15">
        <v>75</v>
      </c>
      <c r="I15" s="2">
        <v>0.1</v>
      </c>
      <c r="J15" t="s">
        <v>13</v>
      </c>
      <c r="K15" t="s">
        <v>44</v>
      </c>
    </row>
    <row r="16" spans="1:11" x14ac:dyDescent="0.2">
      <c r="A16" t="s">
        <v>45</v>
      </c>
      <c r="B16">
        <v>8.8999999999999999E-3</v>
      </c>
      <c r="C16" t="s">
        <v>9</v>
      </c>
      <c r="D16" t="s">
        <v>53</v>
      </c>
      <c r="E16" t="s">
        <v>63</v>
      </c>
      <c r="F16">
        <v>100</v>
      </c>
      <c r="G16" t="s">
        <v>12</v>
      </c>
      <c r="H16">
        <v>89</v>
      </c>
      <c r="I16" s="2">
        <v>0.1</v>
      </c>
      <c r="J16" t="s">
        <v>13</v>
      </c>
      <c r="K16" t="s">
        <v>44</v>
      </c>
    </row>
    <row r="17" spans="1:11" x14ac:dyDescent="0.2">
      <c r="A17" t="s">
        <v>45</v>
      </c>
      <c r="B17">
        <v>1.32E-2</v>
      </c>
      <c r="C17" t="s">
        <v>9</v>
      </c>
      <c r="D17" t="s">
        <v>54</v>
      </c>
      <c r="E17" t="s">
        <v>64</v>
      </c>
      <c r="F17">
        <v>100</v>
      </c>
      <c r="G17" t="s">
        <v>12</v>
      </c>
      <c r="H17">
        <v>132</v>
      </c>
      <c r="I17" s="2">
        <v>0.1</v>
      </c>
      <c r="J17" t="s">
        <v>13</v>
      </c>
      <c r="K17" t="s">
        <v>44</v>
      </c>
    </row>
    <row r="18" spans="1:11" x14ac:dyDescent="0.2">
      <c r="A18" t="s">
        <v>45</v>
      </c>
      <c r="B18">
        <v>1.3300000000000001E-2</v>
      </c>
      <c r="C18" t="s">
        <v>9</v>
      </c>
      <c r="D18" t="s">
        <v>55</v>
      </c>
      <c r="E18" t="s">
        <v>65</v>
      </c>
      <c r="F18">
        <v>100</v>
      </c>
      <c r="G18" t="s">
        <v>12</v>
      </c>
      <c r="H18">
        <v>133</v>
      </c>
      <c r="I18" s="2">
        <v>0.1</v>
      </c>
      <c r="J18" t="s">
        <v>13</v>
      </c>
      <c r="K18" t="s">
        <v>44</v>
      </c>
    </row>
    <row r="19" spans="1:11" x14ac:dyDescent="0.2">
      <c r="A19" t="s">
        <v>45</v>
      </c>
      <c r="B19">
        <v>1.47E-2</v>
      </c>
      <c r="C19" t="s">
        <v>9</v>
      </c>
      <c r="D19" t="s">
        <v>56</v>
      </c>
      <c r="E19" t="s">
        <v>66</v>
      </c>
      <c r="F19">
        <v>100</v>
      </c>
      <c r="G19" t="s">
        <v>12</v>
      </c>
      <c r="H19">
        <v>147</v>
      </c>
      <c r="I19" s="2">
        <v>0.1</v>
      </c>
      <c r="J19" t="s">
        <v>13</v>
      </c>
      <c r="K19" t="s">
        <v>44</v>
      </c>
    </row>
    <row r="20" spans="1:11" x14ac:dyDescent="0.2">
      <c r="A20" t="s">
        <v>45</v>
      </c>
      <c r="B20">
        <v>1.15E-2</v>
      </c>
      <c r="C20" t="s">
        <v>9</v>
      </c>
      <c r="D20" t="s">
        <v>57</v>
      </c>
      <c r="E20" t="s">
        <v>67</v>
      </c>
      <c r="F20">
        <v>100</v>
      </c>
      <c r="G20" t="s">
        <v>12</v>
      </c>
      <c r="H20">
        <v>115</v>
      </c>
      <c r="I20" s="2">
        <v>0.1</v>
      </c>
      <c r="J20" t="s">
        <v>13</v>
      </c>
      <c r="K20" t="s">
        <v>44</v>
      </c>
    </row>
    <row r="21" spans="1:11" x14ac:dyDescent="0.2">
      <c r="A21" t="s">
        <v>45</v>
      </c>
      <c r="B21">
        <v>1.0500000000000001E-2</v>
      </c>
      <c r="C21" t="s">
        <v>9</v>
      </c>
      <c r="D21" t="s">
        <v>58</v>
      </c>
      <c r="E21" t="s">
        <v>68</v>
      </c>
      <c r="F21">
        <v>100</v>
      </c>
      <c r="G21" t="s">
        <v>12</v>
      </c>
      <c r="H21">
        <v>105</v>
      </c>
      <c r="I21" s="2">
        <v>0.1</v>
      </c>
      <c r="J21" t="s">
        <v>13</v>
      </c>
      <c r="K21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workbookViewId="0">
      <selection activeCell="G32" sqref="G32"/>
    </sheetView>
  </sheetViews>
  <sheetFormatPr baseColWidth="10" defaultRowHeight="16" x14ac:dyDescent="0.2"/>
  <cols>
    <col min="3" max="3" width="18.83203125" bestFit="1" customWidth="1"/>
    <col min="4" max="4" width="18.6640625" bestFit="1" customWidth="1"/>
    <col min="5" max="5" width="18.83203125" bestFit="1" customWidth="1"/>
    <col min="6" max="6" width="18.6640625" bestFit="1" customWidth="1"/>
  </cols>
  <sheetData>
    <row r="1" spans="1:8" x14ac:dyDescent="0.2">
      <c r="B1" t="s">
        <v>46</v>
      </c>
      <c r="C1" s="3" t="s">
        <v>30</v>
      </c>
      <c r="D1" s="3"/>
      <c r="E1" t="s">
        <v>31</v>
      </c>
      <c r="G1" t="s">
        <v>72</v>
      </c>
    </row>
    <row r="2" spans="1:8" x14ac:dyDescent="0.2">
      <c r="B2" t="s">
        <v>28</v>
      </c>
      <c r="C2" t="s">
        <v>29</v>
      </c>
      <c r="D2" t="s">
        <v>33</v>
      </c>
      <c r="E2" t="s">
        <v>32</v>
      </c>
      <c r="F2" t="s">
        <v>33</v>
      </c>
      <c r="G2" t="s">
        <v>32</v>
      </c>
      <c r="H2" t="s">
        <v>33</v>
      </c>
    </row>
    <row r="3" spans="1:8" x14ac:dyDescent="0.2">
      <c r="A3" t="s">
        <v>15</v>
      </c>
      <c r="B3">
        <v>211</v>
      </c>
      <c r="C3">
        <v>6320</v>
      </c>
      <c r="D3">
        <v>29.952605999999999</v>
      </c>
      <c r="E3">
        <f>C3/50*10^-3</f>
        <v>0.12640000000000001</v>
      </c>
      <c r="F3">
        <f>D3/50</f>
        <v>0.59905211999999997</v>
      </c>
      <c r="G3">
        <f>E3/4</f>
        <v>3.1600000000000003E-2</v>
      </c>
      <c r="H3">
        <f>F3/4</f>
        <v>0.14976302999999999</v>
      </c>
    </row>
    <row r="4" spans="1:8" x14ac:dyDescent="0.2">
      <c r="A4" t="s">
        <v>16</v>
      </c>
      <c r="B4">
        <v>240</v>
      </c>
      <c r="C4">
        <v>1200</v>
      </c>
      <c r="D4">
        <v>5</v>
      </c>
      <c r="E4">
        <f t="shared" ref="E4:E14" si="0">C4/50*10^-3</f>
        <v>2.4E-2</v>
      </c>
      <c r="F4">
        <f t="shared" ref="F4:F14" si="1">D4/50</f>
        <v>0.1</v>
      </c>
      <c r="G4">
        <f t="shared" ref="G4:G14" si="2">E4/4</f>
        <v>6.0000000000000001E-3</v>
      </c>
      <c r="H4">
        <f t="shared" ref="H4:H14" si="3">F4/4</f>
        <v>2.5000000000000001E-2</v>
      </c>
    </row>
    <row r="5" spans="1:8" x14ac:dyDescent="0.2">
      <c r="A5" t="s">
        <v>17</v>
      </c>
      <c r="B5">
        <v>210</v>
      </c>
      <c r="C5">
        <v>2100</v>
      </c>
      <c r="D5">
        <v>10</v>
      </c>
      <c r="E5">
        <f t="shared" si="0"/>
        <v>4.2000000000000003E-2</v>
      </c>
      <c r="F5">
        <f t="shared" si="1"/>
        <v>0.2</v>
      </c>
      <c r="G5">
        <f t="shared" si="2"/>
        <v>1.0500000000000001E-2</v>
      </c>
      <c r="H5">
        <f t="shared" si="3"/>
        <v>0.05</v>
      </c>
    </row>
    <row r="6" spans="1:8" x14ac:dyDescent="0.2">
      <c r="A6" t="s">
        <v>18</v>
      </c>
      <c r="B6">
        <v>131</v>
      </c>
      <c r="C6">
        <v>2620</v>
      </c>
      <c r="D6">
        <v>20</v>
      </c>
      <c r="E6">
        <f t="shared" si="0"/>
        <v>5.2400000000000002E-2</v>
      </c>
      <c r="F6">
        <f t="shared" si="1"/>
        <v>0.4</v>
      </c>
      <c r="G6">
        <f t="shared" si="2"/>
        <v>1.3100000000000001E-2</v>
      </c>
      <c r="H6">
        <f t="shared" si="3"/>
        <v>0.1</v>
      </c>
    </row>
    <row r="7" spans="1:8" x14ac:dyDescent="0.2">
      <c r="A7" t="s">
        <v>19</v>
      </c>
      <c r="B7">
        <v>131</v>
      </c>
      <c r="C7">
        <v>2620</v>
      </c>
      <c r="D7">
        <v>20</v>
      </c>
      <c r="E7">
        <f t="shared" si="0"/>
        <v>5.2400000000000002E-2</v>
      </c>
      <c r="F7">
        <f t="shared" si="1"/>
        <v>0.4</v>
      </c>
      <c r="G7">
        <f t="shared" si="2"/>
        <v>1.3100000000000001E-2</v>
      </c>
      <c r="H7">
        <f t="shared" si="3"/>
        <v>0.1</v>
      </c>
    </row>
    <row r="8" spans="1:8" x14ac:dyDescent="0.2">
      <c r="A8" t="s">
        <v>20</v>
      </c>
      <c r="B8">
        <v>183</v>
      </c>
      <c r="C8">
        <v>3625</v>
      </c>
      <c r="D8">
        <v>19.808743</v>
      </c>
      <c r="E8">
        <f t="shared" si="0"/>
        <v>7.2499999999999995E-2</v>
      </c>
      <c r="F8">
        <f t="shared" si="1"/>
        <v>0.39617486000000002</v>
      </c>
      <c r="G8">
        <f t="shared" si="2"/>
        <v>1.8124999999999999E-2</v>
      </c>
      <c r="H8">
        <f t="shared" si="3"/>
        <v>9.9043715000000004E-2</v>
      </c>
    </row>
    <row r="9" spans="1:8" x14ac:dyDescent="0.2">
      <c r="A9" t="s">
        <v>21</v>
      </c>
      <c r="B9">
        <v>149</v>
      </c>
      <c r="C9">
        <v>755</v>
      </c>
      <c r="D9">
        <v>5.0671140000000001</v>
      </c>
      <c r="E9">
        <f t="shared" si="0"/>
        <v>1.5100000000000001E-2</v>
      </c>
      <c r="F9">
        <f t="shared" si="1"/>
        <v>0.10134228000000001</v>
      </c>
      <c r="G9">
        <f t="shared" si="2"/>
        <v>3.7750000000000001E-3</v>
      </c>
      <c r="H9">
        <f t="shared" si="3"/>
        <v>2.5335570000000002E-2</v>
      </c>
    </row>
    <row r="10" spans="1:8" x14ac:dyDescent="0.2">
      <c r="A10" t="s">
        <v>22</v>
      </c>
      <c r="B10">
        <v>165</v>
      </c>
      <c r="C10">
        <v>1650</v>
      </c>
      <c r="D10">
        <v>10</v>
      </c>
      <c r="E10">
        <f t="shared" si="0"/>
        <v>3.3000000000000002E-2</v>
      </c>
      <c r="F10">
        <f t="shared" si="1"/>
        <v>0.2</v>
      </c>
      <c r="G10">
        <f t="shared" si="2"/>
        <v>8.2500000000000004E-3</v>
      </c>
      <c r="H10">
        <f t="shared" si="3"/>
        <v>0.05</v>
      </c>
    </row>
    <row r="11" spans="1:8" x14ac:dyDescent="0.2">
      <c r="A11" t="s">
        <v>23</v>
      </c>
      <c r="B11">
        <v>119</v>
      </c>
      <c r="C11">
        <v>2380</v>
      </c>
      <c r="D11">
        <v>20</v>
      </c>
      <c r="E11">
        <f t="shared" si="0"/>
        <v>4.7600000000000003E-2</v>
      </c>
      <c r="F11">
        <f t="shared" si="1"/>
        <v>0.4</v>
      </c>
      <c r="G11">
        <f t="shared" si="2"/>
        <v>1.1900000000000001E-2</v>
      </c>
      <c r="H11">
        <f t="shared" si="3"/>
        <v>0.1</v>
      </c>
    </row>
    <row r="12" spans="1:8" x14ac:dyDescent="0.2">
      <c r="A12" t="s">
        <v>24</v>
      </c>
      <c r="B12">
        <v>204</v>
      </c>
      <c r="C12">
        <v>510</v>
      </c>
      <c r="D12">
        <v>2.5</v>
      </c>
      <c r="E12">
        <f t="shared" si="0"/>
        <v>1.0199999999999999E-2</v>
      </c>
      <c r="F12">
        <f t="shared" si="1"/>
        <v>0.05</v>
      </c>
      <c r="G12">
        <f t="shared" si="2"/>
        <v>2.5499999999999997E-3</v>
      </c>
      <c r="H12">
        <f t="shared" si="3"/>
        <v>1.2500000000000001E-2</v>
      </c>
    </row>
    <row r="13" spans="1:8" x14ac:dyDescent="0.2">
      <c r="A13" t="s">
        <v>25</v>
      </c>
      <c r="B13">
        <v>181</v>
      </c>
      <c r="C13">
        <v>1800</v>
      </c>
      <c r="D13">
        <v>9.9447519999999994</v>
      </c>
      <c r="E13">
        <f t="shared" si="0"/>
        <v>3.6000000000000004E-2</v>
      </c>
      <c r="F13">
        <f t="shared" si="1"/>
        <v>0.19889504</v>
      </c>
      <c r="G13">
        <f t="shared" si="2"/>
        <v>9.0000000000000011E-3</v>
      </c>
      <c r="H13">
        <f t="shared" si="3"/>
        <v>4.9723759999999999E-2</v>
      </c>
    </row>
    <row r="14" spans="1:8" x14ac:dyDescent="0.2">
      <c r="A14" t="s">
        <v>26</v>
      </c>
      <c r="B14">
        <v>117</v>
      </c>
      <c r="C14">
        <v>2340</v>
      </c>
      <c r="D14">
        <v>20</v>
      </c>
      <c r="E14">
        <f t="shared" si="0"/>
        <v>4.6800000000000001E-2</v>
      </c>
      <c r="F14">
        <f t="shared" si="1"/>
        <v>0.4</v>
      </c>
      <c r="G14">
        <f t="shared" si="2"/>
        <v>1.17E-2</v>
      </c>
      <c r="H14">
        <f t="shared" si="3"/>
        <v>0.1</v>
      </c>
    </row>
    <row r="15" spans="1:8" x14ac:dyDescent="0.2">
      <c r="A15" t="s">
        <v>47</v>
      </c>
      <c r="B15" t="s">
        <v>59</v>
      </c>
    </row>
    <row r="17" spans="1:6" x14ac:dyDescent="0.2">
      <c r="A17" s="1" t="s">
        <v>48</v>
      </c>
      <c r="B17" s="1" t="s">
        <v>49</v>
      </c>
      <c r="C17" s="1" t="s">
        <v>29</v>
      </c>
      <c r="D17" s="1" t="s">
        <v>50</v>
      </c>
      <c r="E17" s="1" t="s">
        <v>32</v>
      </c>
      <c r="F17" s="1" t="s">
        <v>50</v>
      </c>
    </row>
    <row r="18" spans="1:6" x14ac:dyDescent="0.2">
      <c r="A18" s="1" t="s">
        <v>51</v>
      </c>
      <c r="C18" t="s">
        <v>60</v>
      </c>
      <c r="E18" t="s">
        <v>61</v>
      </c>
    </row>
    <row r="19" spans="1:6" x14ac:dyDescent="0.2">
      <c r="A19" t="s">
        <v>52</v>
      </c>
      <c r="B19">
        <v>75</v>
      </c>
      <c r="C19">
        <v>750</v>
      </c>
      <c r="D19">
        <v>10</v>
      </c>
      <c r="E19">
        <f>C19/100*10^-3</f>
        <v>7.4999999999999997E-3</v>
      </c>
      <c r="F19">
        <f>D19/100</f>
        <v>0.1</v>
      </c>
    </row>
    <row r="20" spans="1:6" x14ac:dyDescent="0.2">
      <c r="A20" t="s">
        <v>53</v>
      </c>
      <c r="B20">
        <v>89</v>
      </c>
      <c r="C20">
        <v>890</v>
      </c>
      <c r="D20">
        <v>10</v>
      </c>
      <c r="E20">
        <f t="shared" ref="E20:E25" si="4">C20/100*10^-3</f>
        <v>8.8999999999999999E-3</v>
      </c>
      <c r="F20">
        <f t="shared" ref="F20:F25" si="5">D20/100</f>
        <v>0.1</v>
      </c>
    </row>
    <row r="21" spans="1:6" x14ac:dyDescent="0.2">
      <c r="A21" t="s">
        <v>54</v>
      </c>
      <c r="B21">
        <v>132</v>
      </c>
      <c r="C21">
        <v>1320</v>
      </c>
      <c r="D21">
        <v>10</v>
      </c>
      <c r="E21">
        <f t="shared" si="4"/>
        <v>1.32E-2</v>
      </c>
      <c r="F21">
        <f t="shared" si="5"/>
        <v>0.1</v>
      </c>
    </row>
    <row r="22" spans="1:6" x14ac:dyDescent="0.2">
      <c r="A22" t="s">
        <v>55</v>
      </c>
      <c r="B22">
        <v>133</v>
      </c>
      <c r="C22">
        <v>1330</v>
      </c>
      <c r="D22">
        <v>10</v>
      </c>
      <c r="E22">
        <f t="shared" si="4"/>
        <v>1.3300000000000001E-2</v>
      </c>
      <c r="F22">
        <f t="shared" si="5"/>
        <v>0.1</v>
      </c>
    </row>
    <row r="23" spans="1:6" x14ac:dyDescent="0.2">
      <c r="A23" t="s">
        <v>56</v>
      </c>
      <c r="B23">
        <v>147</v>
      </c>
      <c r="C23">
        <v>1470</v>
      </c>
      <c r="D23">
        <v>10</v>
      </c>
      <c r="E23">
        <f t="shared" si="4"/>
        <v>1.47E-2</v>
      </c>
      <c r="F23">
        <f t="shared" si="5"/>
        <v>0.1</v>
      </c>
    </row>
    <row r="24" spans="1:6" x14ac:dyDescent="0.2">
      <c r="A24" t="s">
        <v>57</v>
      </c>
      <c r="B24">
        <v>115</v>
      </c>
      <c r="C24">
        <v>1150</v>
      </c>
      <c r="D24">
        <v>10</v>
      </c>
      <c r="E24">
        <f t="shared" si="4"/>
        <v>1.15E-2</v>
      </c>
      <c r="F24">
        <f t="shared" si="5"/>
        <v>0.1</v>
      </c>
    </row>
    <row r="25" spans="1:6" x14ac:dyDescent="0.2">
      <c r="A25" t="s">
        <v>58</v>
      </c>
      <c r="B25">
        <v>105</v>
      </c>
      <c r="C25">
        <v>1050</v>
      </c>
      <c r="D25">
        <v>10</v>
      </c>
      <c r="E25">
        <f t="shared" si="4"/>
        <v>1.0500000000000001E-2</v>
      </c>
      <c r="F25">
        <f t="shared" si="5"/>
        <v>0.1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basal_medium_AA</vt:lpstr>
      <vt:lpstr>basal_medium_AA_2</vt:lpstr>
      <vt:lpstr>AA_dilutions</vt:lpstr>
      <vt:lpstr>basal_medium_AA_10</vt:lpstr>
      <vt:lpstr>basal_medium_AA_100</vt:lpstr>
      <vt:lpstr>basal_medium_AA_1000</vt:lpstr>
      <vt:lpstr>basal_medium_AA_1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 Israel</dc:creator>
  <cp:lastModifiedBy>Jenna Israel</cp:lastModifiedBy>
  <dcterms:created xsi:type="dcterms:W3CDTF">2024-01-04T20:24:32Z</dcterms:created>
  <dcterms:modified xsi:type="dcterms:W3CDTF">2024-01-17T00:34:18Z</dcterms:modified>
</cp:coreProperties>
</file>