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fhi360web.sharepoint.com/sites/DesignLabHub/Shared Documents/Projects FY25/Global Programs and Science/SHGS/Assessment Guide/5-To_Client/"/>
    </mc:Choice>
  </mc:AlternateContent>
  <xr:revisionPtr revIDLastSave="0" documentId="8_{624D5C4E-CAC8-4F2D-B283-6037B5C2527D}" xr6:coauthVersionLast="47" xr6:coauthVersionMax="47" xr10:uidLastSave="{00000000-0000-0000-0000-000000000000}"/>
  <bookViews>
    <workbookView xWindow="0" yWindow="500" windowWidth="27640" windowHeight="20820" firstSheet="1" activeTab="1" xr2:uid="{00000000-000D-0000-FFFF-FFFF00000000}"/>
  </bookViews>
  <sheets>
    <sheet name="Sc.A. Standalone Surveys" sheetId="1" r:id="rId1"/>
    <sheet name="Sc. B. Nested survey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6" i="2" l="1"/>
  <c r="H47" i="2" s="1"/>
  <c r="D46" i="2"/>
  <c r="D47" i="2" s="1"/>
  <c r="I45" i="2"/>
  <c r="D45" i="2"/>
  <c r="O7" i="2"/>
  <c r="O23" i="2" s="1"/>
  <c r="J7" i="2"/>
  <c r="J18" i="2" s="1"/>
  <c r="E7" i="2"/>
  <c r="E13" i="2" s="1"/>
  <c r="C27" i="1"/>
  <c r="H10" i="1"/>
  <c r="D10" i="1"/>
  <c r="H8" i="1"/>
  <c r="H9" i="1" s="1"/>
  <c r="D8" i="1"/>
  <c r="C9" i="1" s="1"/>
  <c r="H7" i="1"/>
  <c r="D7" i="1"/>
  <c r="J14" i="2" l="1"/>
  <c r="G13" i="1"/>
  <c r="G9" i="1"/>
  <c r="E24" i="2"/>
  <c r="O19" i="2"/>
  <c r="O14" i="2"/>
  <c r="C51" i="2"/>
  <c r="I47" i="2"/>
  <c r="H51" i="2" s="1"/>
  <c r="J24" i="2"/>
  <c r="O24" i="2"/>
  <c r="J13" i="2"/>
  <c r="E25" i="2"/>
  <c r="O13" i="2"/>
  <c r="J25" i="2"/>
  <c r="D9" i="1"/>
  <c r="C12" i="1" s="1"/>
  <c r="E14" i="2"/>
  <c r="O18" i="2"/>
  <c r="E19" i="2"/>
  <c r="C47" i="2"/>
  <c r="J19" i="2"/>
  <c r="E20" i="2"/>
  <c r="E15" i="2"/>
  <c r="O25" i="2"/>
  <c r="O20" i="2"/>
  <c r="H8" i="2"/>
  <c r="O15" i="2"/>
  <c r="E11" i="2"/>
  <c r="J16" i="2"/>
  <c r="O21" i="2"/>
  <c r="J20" i="2"/>
  <c r="J15" i="2"/>
  <c r="E21" i="2"/>
  <c r="M8" i="2"/>
  <c r="E16" i="2"/>
  <c r="J21" i="2"/>
  <c r="J11" i="2"/>
  <c r="O16" i="2"/>
  <c r="E22" i="2"/>
  <c r="O11" i="2"/>
  <c r="E17" i="2"/>
  <c r="J22" i="2"/>
  <c r="E12" i="2"/>
  <c r="J17" i="2"/>
  <c r="O22" i="2"/>
  <c r="J12" i="2"/>
  <c r="O17" i="2"/>
  <c r="E23" i="2"/>
  <c r="O12" i="2"/>
  <c r="E18" i="2"/>
  <c r="J23" i="2"/>
</calcChain>
</file>

<file path=xl/sharedStrings.xml><?xml version="1.0" encoding="utf-8"?>
<sst xmlns="http://schemas.openxmlformats.org/spreadsheetml/2006/main" count="139" uniqueCount="47">
  <si>
    <t xml:space="preserve"> </t>
  </si>
  <si>
    <t>z</t>
  </si>
  <si>
    <t>t</t>
  </si>
  <si>
    <t xml:space="preserve">% expected prevalence </t>
  </si>
  <si>
    <t>1-expected prevalence</t>
  </si>
  <si>
    <t>Desired precision %</t>
  </si>
  <si>
    <t>DEFF</t>
  </si>
  <si>
    <t xml:space="preserve">n </t>
  </si>
  <si>
    <t>n 0-23 months</t>
  </si>
  <si>
    <t>average HH size</t>
  </si>
  <si>
    <t>% of under 5 (fraction of 1)</t>
  </si>
  <si>
    <t>% non response rate (fraction of 1)</t>
  </si>
  <si>
    <t xml:space="preserve">nHH sample size in number of households </t>
  </si>
  <si>
    <t>Enter the sample size of children 0-59 months here:</t>
  </si>
  <si>
    <t>Estimated number of children per month of age</t>
  </si>
  <si>
    <t>Enter the sample size of children 6-59 months</t>
  </si>
  <si>
    <t>Number of children per month of age</t>
  </si>
  <si>
    <t>Additional sample of 0-5 months expected</t>
  </si>
  <si>
    <t>Number of children in the sample</t>
  </si>
  <si>
    <t>Age range of children of indicator</t>
  </si>
  <si>
    <t>Number of months included in smart sample</t>
  </si>
  <si>
    <t>Sample</t>
  </si>
  <si>
    <t>Age range of children in the sample</t>
  </si>
  <si>
    <t>EvBF – Ever breastfed 0-23 months</t>
  </si>
  <si>
    <t xml:space="preserve">0-23 months </t>
  </si>
  <si>
    <t>EIBF – Early initiation of breastfeeding 0-23 months</t>
  </si>
  <si>
    <t>0-23 months</t>
  </si>
  <si>
    <t>BoF – Bottle feeding 0-23 months</t>
  </si>
  <si>
    <t>MMF – Minimum meal frequency 6-23 months</t>
  </si>
  <si>
    <t>6-23 months</t>
  </si>
  <si>
    <t>MDD – Minimum dietary diversity 6-23 months</t>
  </si>
  <si>
    <t>MAD – Minimum acceptable diet</t>
  </si>
  <si>
    <t>MMFF – Minimum milk feeding frequency for non-breastfed children 6-23 months</t>
  </si>
  <si>
    <t>EFF – Egg and/or flesh food consumption 6-23 months</t>
  </si>
  <si>
    <t>SwB – Sweet beverage consumption 6-23 months</t>
  </si>
  <si>
    <t xml:space="preserve">UFC – Unhealthy food consumption </t>
  </si>
  <si>
    <t>ZVF – Zero vegetable or fruit consumption 6-23 months</t>
  </si>
  <si>
    <t xml:space="preserve">CBF – Continued breastfeeding </t>
  </si>
  <si>
    <t>12-23 months</t>
  </si>
  <si>
    <t>EBF – Exclusive breastfeeding under six months</t>
  </si>
  <si>
    <t>0-6 months</t>
  </si>
  <si>
    <t>MixMF – Mixed milk feeding under six months</t>
  </si>
  <si>
    <t>ISSSF- Introduction of solid/semi solid food</t>
  </si>
  <si>
    <t xml:space="preserve">6-8 months </t>
  </si>
  <si>
    <t>n</t>
  </si>
  <si>
    <t>d=+ or -%</t>
  </si>
  <si>
    <t>d =+ or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</si>
</sst>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0"/>
      <color rgb="FF000000"/>
      <name val="Arial"/>
      <scheme val="minor"/>
    </font>
    <font>
      <sz val="10"/>
      <color theme="1"/>
      <name val="Arial"/>
      <family val="2"/>
    </font>
    <font>
      <sz val="10"/>
      <color theme="1"/>
      <name val="Calibri"/>
      <family val="2"/>
    </font>
    <font>
      <sz val="10"/>
      <name val="Arial"/>
      <family val="2"/>
    </font>
    <font>
      <b/>
      <sz val="10"/>
      <color theme="1"/>
      <name val="Calibri"/>
      <family val="2"/>
    </font>
    <font>
      <b/>
      <sz val="10"/>
      <color rgb="FF4A86E8"/>
      <name val="Calibri"/>
      <family val="2"/>
    </font>
    <font>
      <b/>
      <sz val="10"/>
      <color rgb="FF000000"/>
      <name val="Calibri"/>
      <family val="2"/>
    </font>
    <font>
      <b/>
      <sz val="14"/>
      <color theme="9"/>
      <name val="Arial"/>
      <family val="2"/>
    </font>
    <font>
      <sz val="14"/>
      <color theme="9"/>
      <name val="Arial"/>
      <family val="2"/>
    </font>
    <font>
      <sz val="10"/>
      <color rgb="FF000000"/>
      <name val="Arial"/>
      <family val="2"/>
    </font>
    <font>
      <b/>
      <sz val="10"/>
      <color theme="1"/>
      <name val="Arial"/>
      <family val="2"/>
    </font>
    <font>
      <b/>
      <sz val="12"/>
      <color theme="1"/>
      <name val="Arial"/>
      <family val="2"/>
    </font>
    <font>
      <sz val="12"/>
      <name val="Arial"/>
      <family val="2"/>
    </font>
    <font>
      <b/>
      <sz val="10"/>
      <color theme="0"/>
      <name val="Arial"/>
      <family val="2"/>
    </font>
    <font>
      <b/>
      <sz val="10"/>
      <color theme="4" tint="-0.249977111117893"/>
      <name val="Arial"/>
      <family val="2"/>
    </font>
    <font>
      <b/>
      <sz val="12"/>
      <color theme="4" tint="-0.249977111117893"/>
      <name val="Arial"/>
      <family val="2"/>
    </font>
  </fonts>
  <fills count="15">
    <fill>
      <patternFill patternType="none"/>
    </fill>
    <fill>
      <patternFill patternType="gray125"/>
    </fill>
    <fill>
      <patternFill patternType="solid">
        <fgColor rgb="FFCCCCCC"/>
        <bgColor rgb="FFCCCCCC"/>
      </patternFill>
    </fill>
    <fill>
      <patternFill patternType="solid">
        <fgColor rgb="FFB7B7B7"/>
        <bgColor rgb="FFB7B7B7"/>
      </patternFill>
    </fill>
    <fill>
      <patternFill patternType="solid">
        <fgColor rgb="FFFFF2CC"/>
        <bgColor rgb="FFFFF2CC"/>
      </patternFill>
    </fill>
    <fill>
      <patternFill patternType="solid">
        <fgColor rgb="FFFFFFFF"/>
        <bgColor rgb="FFFFFFFF"/>
      </patternFill>
    </fill>
    <fill>
      <patternFill patternType="solid">
        <fgColor theme="7"/>
        <bgColor rgb="FFFF9900"/>
      </patternFill>
    </fill>
    <fill>
      <patternFill patternType="solid">
        <fgColor theme="7"/>
        <bgColor rgb="FFF6B26B"/>
      </patternFill>
    </fill>
    <fill>
      <patternFill patternType="solid">
        <fgColor theme="0"/>
        <bgColor indexed="64"/>
      </patternFill>
    </fill>
    <fill>
      <patternFill patternType="solid">
        <fgColor theme="0"/>
        <bgColor rgb="FFEFEFEF"/>
      </patternFill>
    </fill>
    <fill>
      <patternFill patternType="solid">
        <fgColor theme="0"/>
        <bgColor rgb="FFF4CCCC"/>
      </patternFill>
    </fill>
    <fill>
      <patternFill patternType="solid">
        <fgColor theme="6" tint="0.79998168889431442"/>
        <bgColor rgb="FFEA9999"/>
      </patternFill>
    </fill>
    <fill>
      <patternFill patternType="solid">
        <fgColor theme="2"/>
        <bgColor indexed="64"/>
      </patternFill>
    </fill>
    <fill>
      <patternFill patternType="solid">
        <fgColor theme="0" tint="-4.9989318521683403E-2"/>
        <bgColor indexed="64"/>
      </patternFill>
    </fill>
    <fill>
      <patternFill patternType="solid">
        <fgColor rgb="FFFFFF00"/>
        <bgColor rgb="FFFFF2CC"/>
      </patternFill>
    </fill>
  </fills>
  <borders count="32">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right/>
      <top/>
      <bottom style="thin">
        <color theme="2"/>
      </bottom>
      <diagonal/>
    </border>
    <border>
      <left/>
      <right/>
      <top style="thin">
        <color theme="2"/>
      </top>
      <bottom style="thin">
        <color theme="2"/>
      </bottom>
      <diagonal/>
    </border>
    <border>
      <left/>
      <right/>
      <top style="thin">
        <color theme="2"/>
      </top>
      <bottom/>
      <diagonal/>
    </border>
    <border>
      <left style="thin">
        <color theme="0" tint="-0.24994659260841701"/>
      </left>
      <right/>
      <top/>
      <bottom/>
      <diagonal/>
    </border>
    <border>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style="thin">
        <color rgb="FF000000"/>
      </left>
      <right style="thin">
        <color theme="0" tint="-0.24994659260841701"/>
      </right>
      <top/>
      <bottom style="thin">
        <color rgb="FF000000"/>
      </bottom>
      <diagonal/>
    </border>
    <border>
      <left style="thin">
        <color theme="0" tint="-0.24994659260841701"/>
      </left>
      <right style="thin">
        <color theme="0" tint="-0.24994659260841701"/>
      </right>
      <top/>
      <bottom style="thin">
        <color rgb="FF000000"/>
      </bottom>
      <diagonal/>
    </border>
    <border>
      <left style="thin">
        <color theme="0" tint="-0.24994659260841701"/>
      </left>
      <right/>
      <top/>
      <bottom style="thin">
        <color rgb="FF000000"/>
      </bottom>
      <diagonal/>
    </border>
    <border>
      <left/>
      <right style="thin">
        <color theme="0" tint="-0.24994659260841701"/>
      </right>
      <top style="thin">
        <color rgb="FF000000"/>
      </top>
      <bottom style="thin">
        <color rgb="FF000000"/>
      </bottom>
      <diagonal/>
    </border>
    <border>
      <left style="thin">
        <color theme="0" tint="-0.24994659260841701"/>
      </left>
      <right style="thin">
        <color theme="0" tint="-0.24994659260841701"/>
      </right>
      <top style="thin">
        <color rgb="FF000000"/>
      </top>
      <bottom style="thin">
        <color rgb="FF000000"/>
      </bottom>
      <diagonal/>
    </border>
    <border>
      <left style="thin">
        <color theme="0" tint="-0.24994659260841701"/>
      </left>
      <right/>
      <top style="thin">
        <color rgb="FF000000"/>
      </top>
      <bottom style="thin">
        <color rgb="FF000000"/>
      </bottom>
      <diagonal/>
    </border>
    <border>
      <left/>
      <right style="thin">
        <color theme="2"/>
      </right>
      <top/>
      <bottom style="thin">
        <color rgb="FF000000"/>
      </bottom>
      <diagonal/>
    </border>
    <border>
      <left style="thin">
        <color theme="2"/>
      </left>
      <right style="thin">
        <color theme="2"/>
      </right>
      <top/>
      <bottom style="thin">
        <color rgb="FF000000"/>
      </bottom>
      <diagonal/>
    </border>
    <border>
      <left style="thin">
        <color theme="0" tint="-0.14996795556505021"/>
      </left>
      <right style="thin">
        <color theme="0" tint="-0.14996795556505021"/>
      </right>
      <top/>
      <bottom style="thin">
        <color rgb="FF000000"/>
      </bottom>
      <diagonal/>
    </border>
    <border>
      <left style="thin">
        <color theme="0" tint="-0.14996795556505021"/>
      </left>
      <right/>
      <top/>
      <bottom style="thin">
        <color rgb="FF000000"/>
      </bottom>
      <diagonal/>
    </border>
    <border>
      <left style="thin">
        <color rgb="FF000000"/>
      </left>
      <right style="thin">
        <color theme="0" tint="-0.24994659260841701"/>
      </right>
      <top/>
      <bottom/>
      <diagonal/>
    </border>
    <border>
      <left/>
      <right style="thin">
        <color theme="0" tint="-0.14996795556505021"/>
      </right>
      <top/>
      <bottom style="thin">
        <color rgb="FF000000"/>
      </bottom>
      <diagonal/>
    </border>
    <border>
      <left style="thin">
        <color theme="2"/>
      </left>
      <right/>
      <top/>
      <bottom style="thin">
        <color theme="2"/>
      </bottom>
      <diagonal/>
    </border>
    <border>
      <left style="thin">
        <color theme="2"/>
      </left>
      <right style="thin">
        <color theme="2"/>
      </right>
      <top/>
      <bottom style="thin">
        <color theme="2"/>
      </bottom>
      <diagonal/>
    </border>
    <border>
      <left/>
      <right style="thin">
        <color theme="2"/>
      </right>
      <top/>
      <bottom style="thin">
        <color theme="2"/>
      </bottom>
      <diagonal/>
    </border>
  </borders>
  <cellStyleXfs count="1">
    <xf numFmtId="0" fontId="0" fillId="0" borderId="0"/>
  </cellStyleXfs>
  <cellXfs count="101">
    <xf numFmtId="0" fontId="0" fillId="0" borderId="0" xfId="0"/>
    <xf numFmtId="0" fontId="9" fillId="0" borderId="0" xfId="0" applyFont="1"/>
    <xf numFmtId="0" fontId="1" fillId="7" borderId="8" xfId="0" applyFont="1" applyFill="1" applyBorder="1" applyAlignment="1" applyProtection="1">
      <alignment horizontal="right" vertical="center" wrapText="1"/>
      <protection locked="0"/>
    </xf>
    <xf numFmtId="0" fontId="1" fillId="6" borderId="7" xfId="0" applyFont="1" applyFill="1" applyBorder="1" applyAlignment="1" applyProtection="1">
      <alignment vertical="center" wrapText="1"/>
      <protection locked="0"/>
    </xf>
    <xf numFmtId="0" fontId="1" fillId="6" borderId="8" xfId="0" applyFont="1" applyFill="1" applyBorder="1" applyAlignment="1" applyProtection="1">
      <alignment vertical="center" wrapText="1"/>
      <protection locked="0"/>
    </xf>
    <xf numFmtId="0" fontId="1" fillId="8" borderId="0" xfId="0" applyFont="1" applyFill="1"/>
    <xf numFmtId="0" fontId="3" fillId="8" borderId="0" xfId="0" applyFont="1" applyFill="1" applyAlignment="1">
      <alignment vertical="top"/>
    </xf>
    <xf numFmtId="0" fontId="1" fillId="7" borderId="6" xfId="0" applyFont="1" applyFill="1" applyBorder="1" applyAlignment="1" applyProtection="1">
      <alignment horizontal="right" vertical="center" wrapText="1"/>
      <protection locked="0"/>
    </xf>
    <xf numFmtId="0" fontId="1" fillId="0" borderId="0" xfId="0" applyFont="1"/>
    <xf numFmtId="0" fontId="0" fillId="0" borderId="0" xfId="0" applyAlignment="1">
      <alignment vertical="top"/>
    </xf>
    <xf numFmtId="0" fontId="5" fillId="0" borderId="0" xfId="0" applyFont="1" applyAlignment="1">
      <alignment wrapText="1"/>
    </xf>
    <xf numFmtId="0" fontId="2" fillId="0" borderId="0" xfId="0" applyFont="1" applyAlignment="1">
      <alignment horizontal="left" wrapText="1"/>
    </xf>
    <xf numFmtId="0" fontId="3" fillId="0" borderId="0" xfId="0" applyFont="1" applyAlignment="1">
      <alignment vertical="top"/>
    </xf>
    <xf numFmtId="0" fontId="6" fillId="0" borderId="0" xfId="0" applyFont="1" applyAlignment="1">
      <alignment wrapText="1"/>
    </xf>
    <xf numFmtId="0" fontId="2" fillId="10" borderId="0" xfId="0" applyFont="1" applyFill="1" applyAlignment="1">
      <alignment vertical="top" wrapText="1"/>
    </xf>
    <xf numFmtId="0" fontId="1" fillId="0" borderId="0" xfId="0" applyFont="1" applyAlignment="1">
      <alignment wrapText="1"/>
    </xf>
    <xf numFmtId="0" fontId="1" fillId="0" borderId="10" xfId="0" applyFont="1" applyBorder="1" applyAlignment="1">
      <alignment wrapText="1"/>
    </xf>
    <xf numFmtId="0" fontId="1" fillId="2" borderId="10" xfId="0" applyFont="1" applyFill="1" applyBorder="1" applyAlignment="1">
      <alignment horizontal="right" wrapText="1"/>
    </xf>
    <xf numFmtId="0" fontId="1" fillId="3" borderId="10" xfId="0" applyFont="1" applyFill="1" applyBorder="1" applyAlignment="1">
      <alignment horizontal="right" wrapText="1"/>
    </xf>
    <xf numFmtId="0" fontId="1" fillId="0" borderId="11" xfId="0" applyFont="1" applyBorder="1" applyAlignment="1">
      <alignment wrapText="1"/>
    </xf>
    <xf numFmtId="0" fontId="1" fillId="3" borderId="11" xfId="0" applyFont="1" applyFill="1" applyBorder="1" applyAlignment="1">
      <alignment horizontal="right" wrapText="1"/>
    </xf>
    <xf numFmtId="0" fontId="1" fillId="2" borderId="11" xfId="0" applyFont="1" applyFill="1" applyBorder="1" applyAlignment="1">
      <alignment horizontal="right" wrapText="1"/>
    </xf>
    <xf numFmtId="0" fontId="1" fillId="0" borderId="11" xfId="0" applyFont="1" applyBorder="1"/>
    <xf numFmtId="0" fontId="1" fillId="0" borderId="12" xfId="0" applyFont="1" applyBorder="1" applyAlignment="1">
      <alignment wrapText="1"/>
    </xf>
    <xf numFmtId="0" fontId="1" fillId="0" borderId="0" xfId="0" applyFont="1" applyAlignment="1">
      <alignment vertical="top" wrapText="1"/>
    </xf>
    <xf numFmtId="0" fontId="10" fillId="0" borderId="0" xfId="0" applyFont="1" applyAlignment="1">
      <alignment vertical="top" wrapText="1"/>
    </xf>
    <xf numFmtId="0" fontId="1" fillId="0" borderId="14" xfId="0" applyFont="1" applyBorder="1" applyAlignment="1">
      <alignment vertical="top" wrapText="1"/>
    </xf>
    <xf numFmtId="0" fontId="1" fillId="0" borderId="15" xfId="0" applyFont="1" applyBorder="1" applyAlignment="1">
      <alignment vertical="top" wrapText="1"/>
    </xf>
    <xf numFmtId="0" fontId="1" fillId="0" borderId="16" xfId="0" applyFont="1" applyBorder="1" applyAlignment="1">
      <alignment vertical="top" wrapText="1"/>
    </xf>
    <xf numFmtId="0" fontId="1" fillId="0" borderId="3" xfId="0" applyFont="1" applyBorder="1" applyAlignment="1">
      <alignment horizontal="center" vertical="center" wrapText="1"/>
    </xf>
    <xf numFmtId="1" fontId="1" fillId="0" borderId="4" xfId="0" applyNumberFormat="1" applyFont="1" applyBorder="1" applyAlignment="1">
      <alignment horizontal="center" vertical="center" wrapText="1"/>
    </xf>
    <xf numFmtId="0" fontId="1" fillId="0" borderId="9" xfId="0" applyFont="1" applyBorder="1" applyAlignment="1">
      <alignment horizontal="center" vertical="center" wrapText="1"/>
    </xf>
    <xf numFmtId="1" fontId="1" fillId="0" borderId="1" xfId="0" applyNumberFormat="1" applyFont="1" applyBorder="1" applyAlignment="1">
      <alignment horizontal="center" vertical="center" wrapText="1"/>
    </xf>
    <xf numFmtId="0" fontId="1" fillId="13" borderId="3" xfId="0" applyFont="1" applyFill="1" applyBorder="1" applyAlignment="1">
      <alignment vertical="top" wrapText="1"/>
    </xf>
    <xf numFmtId="0" fontId="1" fillId="13" borderId="9" xfId="0" applyFont="1" applyFill="1" applyBorder="1" applyAlignment="1">
      <alignment vertical="top" wrapText="1"/>
    </xf>
    <xf numFmtId="0" fontId="1" fillId="13" borderId="5" xfId="0" applyFont="1" applyFill="1" applyBorder="1" applyAlignment="1">
      <alignment vertical="top" wrapText="1"/>
    </xf>
    <xf numFmtId="0" fontId="1" fillId="13" borderId="2" xfId="0" applyFont="1" applyFill="1" applyBorder="1" applyAlignment="1">
      <alignment vertical="top" wrapText="1"/>
    </xf>
    <xf numFmtId="0" fontId="1" fillId="0" borderId="12" xfId="0" applyFont="1" applyBorder="1"/>
    <xf numFmtId="0" fontId="1" fillId="0" borderId="10" xfId="0" applyFont="1" applyBorder="1"/>
    <xf numFmtId="0" fontId="13" fillId="12" borderId="17" xfId="0" applyFont="1" applyFill="1" applyBorder="1" applyAlignment="1">
      <alignment wrapText="1"/>
    </xf>
    <xf numFmtId="0" fontId="13" fillId="12" borderId="18" xfId="0" applyFont="1" applyFill="1" applyBorder="1" applyAlignment="1">
      <alignment wrapText="1"/>
    </xf>
    <xf numFmtId="0" fontId="13" fillId="12" borderId="19" xfId="0" applyFont="1" applyFill="1" applyBorder="1" applyAlignment="1">
      <alignment horizontal="center" wrapText="1"/>
    </xf>
    <xf numFmtId="0" fontId="13" fillId="12" borderId="20" xfId="0" applyFont="1" applyFill="1" applyBorder="1" applyAlignment="1">
      <alignment wrapText="1"/>
    </xf>
    <xf numFmtId="0" fontId="13" fillId="12" borderId="21" xfId="0" applyFont="1" applyFill="1" applyBorder="1" applyAlignment="1">
      <alignment wrapText="1"/>
    </xf>
    <xf numFmtId="0" fontId="13" fillId="12" borderId="22" xfId="0" applyFont="1" applyFill="1" applyBorder="1" applyAlignment="1">
      <alignment horizontal="center" wrapText="1"/>
    </xf>
    <xf numFmtId="0" fontId="10" fillId="0" borderId="23" xfId="0" applyFont="1" applyBorder="1" applyAlignment="1">
      <alignment vertical="center" wrapText="1"/>
    </xf>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vertical="center" wrapText="1"/>
    </xf>
    <xf numFmtId="0" fontId="3" fillId="0" borderId="13" xfId="0" applyFont="1" applyBorder="1" applyAlignment="1">
      <alignment vertical="center"/>
    </xf>
    <xf numFmtId="0" fontId="1" fillId="0" borderId="28" xfId="0" applyFont="1" applyBorder="1" applyAlignment="1">
      <alignment wrapText="1"/>
    </xf>
    <xf numFmtId="0" fontId="14" fillId="0" borderId="2" xfId="0" applyFont="1" applyBorder="1" applyAlignment="1">
      <alignment vertical="center" wrapText="1"/>
    </xf>
    <xf numFmtId="1" fontId="14" fillId="0" borderId="9" xfId="0" applyNumberFormat="1" applyFont="1" applyBorder="1" applyAlignment="1">
      <alignment horizontal="center" vertical="center" wrapText="1"/>
    </xf>
    <xf numFmtId="0" fontId="14" fillId="0" borderId="30" xfId="0" applyFont="1" applyBorder="1" applyAlignment="1">
      <alignment vertical="center" wrapText="1"/>
    </xf>
    <xf numFmtId="1" fontId="15" fillId="0" borderId="29" xfId="0" applyNumberFormat="1" applyFont="1" applyBorder="1" applyAlignment="1">
      <alignment horizontal="center" vertical="center" wrapText="1"/>
    </xf>
    <xf numFmtId="0" fontId="10" fillId="9" borderId="31" xfId="0" applyFont="1" applyFill="1" applyBorder="1" applyAlignment="1">
      <alignment vertical="center" wrapText="1"/>
    </xf>
    <xf numFmtId="0" fontId="4" fillId="0" borderId="0" xfId="0" applyFont="1" applyAlignment="1">
      <alignment wrapText="1"/>
    </xf>
    <xf numFmtId="0" fontId="0" fillId="8" borderId="0" xfId="0" applyFill="1"/>
    <xf numFmtId="0" fontId="9" fillId="8" borderId="0" xfId="0" applyFont="1" applyFill="1"/>
    <xf numFmtId="0" fontId="1" fillId="5" borderId="6" xfId="0" applyFont="1" applyFill="1" applyBorder="1" applyAlignment="1">
      <alignment wrapText="1"/>
    </xf>
    <xf numFmtId="0" fontId="1" fillId="2" borderId="6" xfId="0" applyFont="1" applyFill="1" applyBorder="1" applyAlignment="1">
      <alignment vertical="center" wrapText="1"/>
    </xf>
    <xf numFmtId="0" fontId="9" fillId="8" borderId="0" xfId="0" applyFont="1" applyFill="1" applyAlignment="1">
      <alignment vertical="center"/>
    </xf>
    <xf numFmtId="0" fontId="9" fillId="8" borderId="0" xfId="0" applyFont="1" applyFill="1" applyAlignment="1">
      <alignment wrapText="1"/>
    </xf>
    <xf numFmtId="0" fontId="1" fillId="8" borderId="0" xfId="0" applyFont="1" applyFill="1" applyAlignment="1">
      <alignment wrapText="1"/>
    </xf>
    <xf numFmtId="0" fontId="1" fillId="8" borderId="0" xfId="0" applyFont="1" applyFill="1" applyAlignment="1">
      <alignment vertical="center" wrapText="1"/>
    </xf>
    <xf numFmtId="0" fontId="9" fillId="8" borderId="0" xfId="0" applyFont="1" applyFill="1" applyAlignment="1">
      <alignment vertical="center" wrapText="1"/>
    </xf>
    <xf numFmtId="0" fontId="9" fillId="0" borderId="0" xfId="0" applyFont="1" applyAlignment="1">
      <alignment wrapText="1"/>
    </xf>
    <xf numFmtId="0" fontId="10" fillId="0" borderId="0" xfId="0" applyFont="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0" fillId="0" borderId="7" xfId="0" applyFont="1" applyBorder="1" applyAlignment="1">
      <alignment wrapText="1"/>
    </xf>
    <xf numFmtId="0" fontId="1" fillId="0" borderId="8" xfId="0" applyFont="1" applyBorder="1" applyAlignment="1">
      <alignment wrapText="1"/>
    </xf>
    <xf numFmtId="0" fontId="1" fillId="8" borderId="8" xfId="0" applyFont="1" applyFill="1" applyBorder="1"/>
    <xf numFmtId="0" fontId="1" fillId="8" borderId="8" xfId="0" applyFont="1" applyFill="1" applyBorder="1" applyAlignment="1">
      <alignment vertical="center"/>
    </xf>
    <xf numFmtId="0" fontId="1" fillId="8" borderId="0" xfId="0" applyFont="1" applyFill="1" applyAlignment="1">
      <alignment vertical="center"/>
    </xf>
    <xf numFmtId="0" fontId="1" fillId="0" borderId="6" xfId="0" applyFont="1" applyBorder="1" applyAlignment="1">
      <alignment vertical="center" wrapText="1"/>
    </xf>
    <xf numFmtId="0" fontId="1" fillId="2" borderId="6" xfId="0" applyFont="1" applyFill="1" applyBorder="1" applyAlignment="1">
      <alignment horizontal="right" vertical="center" wrapText="1"/>
    </xf>
    <xf numFmtId="0" fontId="1" fillId="3" borderId="6" xfId="0" applyFont="1" applyFill="1" applyBorder="1" applyAlignment="1">
      <alignment horizontal="right" vertical="center" wrapText="1"/>
    </xf>
    <xf numFmtId="0" fontId="1" fillId="3" borderId="8" xfId="0" applyFont="1" applyFill="1" applyBorder="1" applyAlignment="1">
      <alignment horizontal="right" vertical="center" wrapText="1"/>
    </xf>
    <xf numFmtId="0" fontId="1" fillId="0" borderId="8" xfId="0" applyFont="1" applyBorder="1" applyAlignment="1">
      <alignment vertical="center" wrapText="1"/>
    </xf>
    <xf numFmtId="0" fontId="1" fillId="0" borderId="6" xfId="0" applyFont="1" applyBorder="1" applyAlignment="1">
      <alignment wrapText="1"/>
    </xf>
    <xf numFmtId="0" fontId="1" fillId="2" borderId="8" xfId="0" applyFont="1" applyFill="1" applyBorder="1" applyAlignment="1">
      <alignment horizontal="right" vertical="center" wrapText="1"/>
    </xf>
    <xf numFmtId="0" fontId="7" fillId="8" borderId="0" xfId="0" applyFont="1" applyFill="1"/>
    <xf numFmtId="0" fontId="8" fillId="8" borderId="0" xfId="0" applyFont="1" applyFill="1"/>
    <xf numFmtId="0" fontId="8" fillId="0" borderId="0" xfId="0" applyFont="1"/>
    <xf numFmtId="0" fontId="1" fillId="8" borderId="0" xfId="0" applyFont="1" applyFill="1" applyAlignment="1">
      <alignment vertical="top" wrapText="1"/>
    </xf>
    <xf numFmtId="0" fontId="1" fillId="2" borderId="7" xfId="0" applyFont="1" applyFill="1" applyBorder="1" applyAlignment="1">
      <alignment horizontal="right" vertical="center" wrapText="1"/>
    </xf>
    <xf numFmtId="0" fontId="1" fillId="3" borderId="7" xfId="0" applyFont="1" applyFill="1" applyBorder="1" applyAlignment="1">
      <alignment horizontal="right" vertical="center" wrapText="1"/>
    </xf>
    <xf numFmtId="0" fontId="10" fillId="0" borderId="7" xfId="0" applyFont="1" applyBorder="1" applyAlignment="1">
      <alignment vertical="center" wrapText="1"/>
    </xf>
    <xf numFmtId="0" fontId="11" fillId="7" borderId="30" xfId="0" applyFont="1" applyFill="1" applyBorder="1" applyAlignment="1" applyProtection="1">
      <alignment horizontal="center" vertical="center" wrapText="1"/>
      <protection locked="0"/>
    </xf>
    <xf numFmtId="0" fontId="11" fillId="7" borderId="24" xfId="0" applyFont="1" applyFill="1" applyBorder="1" applyAlignment="1" applyProtection="1">
      <alignment horizontal="center" vertical="center" wrapText="1"/>
      <protection locked="0"/>
    </xf>
    <xf numFmtId="0" fontId="1" fillId="11" borderId="11" xfId="0" applyFont="1" applyFill="1" applyBorder="1" applyAlignment="1" applyProtection="1">
      <alignment horizontal="right" wrapText="1"/>
      <protection locked="0"/>
    </xf>
    <xf numFmtId="0" fontId="2" fillId="0" borderId="0" xfId="0" applyFont="1" applyAlignment="1">
      <alignment wrapText="1"/>
    </xf>
    <xf numFmtId="0" fontId="2" fillId="0" borderId="0" xfId="0" applyFont="1" applyAlignment="1">
      <alignment vertical="top" wrapText="1"/>
    </xf>
    <xf numFmtId="1" fontId="11" fillId="14" borderId="6" xfId="0" applyNumberFormat="1" applyFont="1" applyFill="1" applyBorder="1" applyAlignment="1">
      <alignment horizontal="center" vertical="center" wrapText="1"/>
    </xf>
    <xf numFmtId="1" fontId="11" fillId="14" borderId="0" xfId="0" applyNumberFormat="1" applyFont="1" applyFill="1" applyAlignment="1">
      <alignment horizontal="center" vertical="center" wrapText="1"/>
    </xf>
    <xf numFmtId="164" fontId="11" fillId="4" borderId="12" xfId="0" applyNumberFormat="1" applyFont="1" applyFill="1" applyBorder="1" applyAlignment="1">
      <alignment horizontal="center" wrapText="1"/>
    </xf>
    <xf numFmtId="0" fontId="4" fillId="0" borderId="0" xfId="0" applyFont="1" applyAlignment="1">
      <alignment wrapText="1"/>
    </xf>
    <xf numFmtId="1" fontId="11" fillId="4" borderId="12" xfId="0" applyNumberFormat="1" applyFont="1" applyFill="1" applyBorder="1" applyAlignment="1">
      <alignment horizontal="center" wrapText="1"/>
    </xf>
    <xf numFmtId="0" fontId="3" fillId="0" borderId="0" xfId="0" applyFont="1" applyAlignment="1"/>
    <xf numFmtId="0" fontId="12" fillId="0" borderId="1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0</xdr:col>
      <xdr:colOff>165100</xdr:colOff>
      <xdr:row>2</xdr:row>
      <xdr:rowOff>749300</xdr:rowOff>
    </xdr:from>
    <xdr:ext cx="2705100" cy="596900"/>
    <xdr:sp macro="" textlink="">
      <xdr:nvSpPr>
        <xdr:cNvPr id="2" name="Rectangle 1">
          <a:extLst>
            <a:ext uri="{FF2B5EF4-FFF2-40B4-BE49-F238E27FC236}">
              <a16:creationId xmlns:a16="http://schemas.microsoft.com/office/drawing/2014/main" id="{C0EA6399-F530-406D-85EE-B6E8B85FD270}"/>
            </a:ext>
          </a:extLst>
        </xdr:cNvPr>
        <xdr:cNvSpPr/>
      </xdr:nvSpPr>
      <xdr:spPr>
        <a:xfrm>
          <a:off x="165100" y="1143000"/>
          <a:ext cx="2705100" cy="596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1100" b="1" kern="1200">
              <a:solidFill>
                <a:schemeClr val="accent6"/>
              </a:solidFill>
            </a:rPr>
            <a:t>Scenario A.1. </a:t>
          </a:r>
        </a:p>
        <a:p>
          <a:pPr algn="l"/>
          <a:r>
            <a:rPr lang="en-US" sz="1100" b="1" kern="1200">
              <a:solidFill>
                <a:schemeClr val="tx1"/>
              </a:solidFill>
            </a:rPr>
            <a:t>Calculation of sample size for simple or sytematic random sampling.</a:t>
          </a:r>
        </a:p>
      </xdr:txBody>
    </xdr:sp>
    <xdr:clientData/>
  </xdr:oneCellAnchor>
  <xdr:oneCellAnchor>
    <xdr:from>
      <xdr:col>5</xdr:col>
      <xdr:colOff>0</xdr:colOff>
      <xdr:row>2</xdr:row>
      <xdr:rowOff>749300</xdr:rowOff>
    </xdr:from>
    <xdr:ext cx="2514600" cy="579005"/>
    <xdr:sp macro="" textlink="">
      <xdr:nvSpPr>
        <xdr:cNvPr id="3" name="Rectangle 2">
          <a:extLst>
            <a:ext uri="{FF2B5EF4-FFF2-40B4-BE49-F238E27FC236}">
              <a16:creationId xmlns:a16="http://schemas.microsoft.com/office/drawing/2014/main" id="{E266F6DC-3CBD-BE12-34E8-CA39BA4AF709}"/>
            </a:ext>
          </a:extLst>
        </xdr:cNvPr>
        <xdr:cNvSpPr/>
      </xdr:nvSpPr>
      <xdr:spPr>
        <a:xfrm>
          <a:off x="3111500" y="1143000"/>
          <a:ext cx="2514600" cy="5790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1100" b="1" kern="1200">
              <a:solidFill>
                <a:schemeClr val="accent6"/>
              </a:solidFill>
            </a:rPr>
            <a:t>Scenario A.2. </a:t>
          </a:r>
        </a:p>
        <a:p>
          <a:pPr algn="l"/>
          <a:r>
            <a:rPr lang="en-US" sz="1100" b="1" kern="1200">
              <a:solidFill>
                <a:schemeClr val="tx1"/>
              </a:solidFill>
            </a:rPr>
            <a:t>Calculation of sample size for cluster sampling. </a:t>
          </a:r>
        </a:p>
      </xdr:txBody>
    </xdr:sp>
    <xdr:clientData/>
  </xdr:oneCellAnchor>
  <xdr:oneCellAnchor>
    <xdr:from>
      <xdr:col>0</xdr:col>
      <xdr:colOff>165100</xdr:colOff>
      <xdr:row>13</xdr:row>
      <xdr:rowOff>152400</xdr:rowOff>
    </xdr:from>
    <xdr:ext cx="2806700" cy="579005"/>
    <xdr:sp macro="" textlink="">
      <xdr:nvSpPr>
        <xdr:cNvPr id="5" name="Rectangle 4">
          <a:extLst>
            <a:ext uri="{FF2B5EF4-FFF2-40B4-BE49-F238E27FC236}">
              <a16:creationId xmlns:a16="http://schemas.microsoft.com/office/drawing/2014/main" id="{CBFF6F66-6594-DAD8-0F0B-F80214F960D9}"/>
            </a:ext>
          </a:extLst>
        </xdr:cNvPr>
        <xdr:cNvSpPr/>
      </xdr:nvSpPr>
      <xdr:spPr>
        <a:xfrm>
          <a:off x="165100" y="4559300"/>
          <a:ext cx="2806700" cy="57900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1100" b="1" kern="1200">
              <a:solidFill>
                <a:schemeClr val="accent6"/>
              </a:solidFill>
            </a:rPr>
            <a:t>Scenario A.3.</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kern="1200">
              <a:solidFill>
                <a:schemeClr val="tx1"/>
              </a:solidFill>
            </a:rPr>
            <a:t>Calculating the sample in terms of number of households.</a:t>
          </a:r>
        </a:p>
      </xdr:txBody>
    </xdr:sp>
    <xdr:clientData/>
  </xdr:oneCellAnchor>
  <xdr:oneCellAnchor>
    <xdr:from>
      <xdr:col>0</xdr:col>
      <xdr:colOff>190500</xdr:colOff>
      <xdr:row>0</xdr:row>
      <xdr:rowOff>137209</xdr:rowOff>
    </xdr:from>
    <xdr:ext cx="1536700" cy="373283"/>
    <xdr:sp macro="" textlink="">
      <xdr:nvSpPr>
        <xdr:cNvPr id="6" name="Rounded Rectangle 5">
          <a:extLst>
            <a:ext uri="{FF2B5EF4-FFF2-40B4-BE49-F238E27FC236}">
              <a16:creationId xmlns:a16="http://schemas.microsoft.com/office/drawing/2014/main" id="{220B947B-9C88-13AD-CD97-216D29ED2E48}"/>
            </a:ext>
          </a:extLst>
        </xdr:cNvPr>
        <xdr:cNvSpPr/>
      </xdr:nvSpPr>
      <xdr:spPr>
        <a:xfrm>
          <a:off x="190500" y="137209"/>
          <a:ext cx="1536700" cy="373283"/>
        </a:xfrm>
        <a:prstGeom prst="roundRect">
          <a:avLst>
            <a:gd name="adj" fmla="val 50000"/>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91440" tIns="0" rIns="91440" bIns="0" rtlCol="0" anchor="ctr" anchorCtr="0">
          <a:spAutoFit/>
        </a:bodyPr>
        <a:lstStyle/>
        <a:p>
          <a:pPr algn="l"/>
          <a:r>
            <a:rPr lang="en-US" sz="1800" b="1" kern="1200"/>
            <a:t>Scenario A</a:t>
          </a:r>
        </a:p>
      </xdr:txBody>
    </xdr:sp>
    <xdr:clientData/>
  </xdr:oneCellAnchor>
  <xdr:oneCellAnchor>
    <xdr:from>
      <xdr:col>0</xdr:col>
      <xdr:colOff>190500</xdr:colOff>
      <xdr:row>2</xdr:row>
      <xdr:rowOff>139700</xdr:rowOff>
    </xdr:from>
    <xdr:ext cx="4940300" cy="387286"/>
    <xdr:sp macro="" textlink="">
      <xdr:nvSpPr>
        <xdr:cNvPr id="7" name="Rectangle 6">
          <a:extLst>
            <a:ext uri="{FF2B5EF4-FFF2-40B4-BE49-F238E27FC236}">
              <a16:creationId xmlns:a16="http://schemas.microsoft.com/office/drawing/2014/main" id="{9DF6CE69-BDDE-6014-C5A0-B44873E36A42}"/>
            </a:ext>
          </a:extLst>
        </xdr:cNvPr>
        <xdr:cNvSpPr/>
      </xdr:nvSpPr>
      <xdr:spPr>
        <a:xfrm>
          <a:off x="190500" y="533400"/>
          <a:ext cx="4940300" cy="3872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en-US" sz="2000" b="1" kern="1200">
              <a:solidFill>
                <a:schemeClr val="accent6"/>
              </a:solidFill>
            </a:rPr>
            <a:t>Standalone IYCF-E quantitative survey</a:t>
          </a:r>
        </a:p>
      </xdr:txBody>
    </xdr:sp>
    <xdr:clientData/>
  </xdr:oneCellAnchor>
  <xdr:oneCellAnchor>
    <xdr:from>
      <xdr:col>0</xdr:col>
      <xdr:colOff>165100</xdr:colOff>
      <xdr:row>2</xdr:row>
      <xdr:rowOff>1346200</xdr:rowOff>
    </xdr:from>
    <xdr:ext cx="2794000" cy="799834"/>
    <xdr:sp macro="" textlink="">
      <xdr:nvSpPr>
        <xdr:cNvPr id="8" name="Rectangle 7">
          <a:extLst>
            <a:ext uri="{FF2B5EF4-FFF2-40B4-BE49-F238E27FC236}">
              <a16:creationId xmlns:a16="http://schemas.microsoft.com/office/drawing/2014/main" id="{9DCA2942-EE59-28EB-E8B6-0FFBF9E5579D}"/>
            </a:ext>
          </a:extLst>
        </xdr:cNvPr>
        <xdr:cNvSpPr/>
      </xdr:nvSpPr>
      <xdr:spPr>
        <a:xfrm>
          <a:off x="165100" y="1748367"/>
          <a:ext cx="2794000" cy="79983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800" i="1" kern="1200">
              <a:solidFill>
                <a:schemeClr val="tx1"/>
              </a:solidFill>
            </a:rPr>
            <a:t>Instructions: </a:t>
          </a:r>
          <a:r>
            <a:rPr lang="en-US" sz="800" b="1" kern="1200">
              <a:solidFill>
                <a:schemeClr val="tx1"/>
              </a:solidFill>
            </a:rPr>
            <a:t>Add percent prevalence and percent desired precision in the orange cells</a:t>
          </a:r>
          <a:r>
            <a:rPr lang="en-US" sz="800" kern="1200">
              <a:solidFill>
                <a:schemeClr val="tx1"/>
              </a:solidFill>
            </a:rPr>
            <a:t>; the sample size will be calculated automatically in the yellow cell. Do not modify the grey cells. The sample size is in the number of infants or young children of the indicator from which the estimated prevalence was used.  </a:t>
          </a:r>
        </a:p>
      </xdr:txBody>
    </xdr:sp>
    <xdr:clientData/>
  </xdr:oneCellAnchor>
  <xdr:oneCellAnchor>
    <xdr:from>
      <xdr:col>5</xdr:col>
      <xdr:colOff>0</xdr:colOff>
      <xdr:row>2</xdr:row>
      <xdr:rowOff>1346200</xdr:rowOff>
    </xdr:from>
    <xdr:ext cx="2832100" cy="799834"/>
    <xdr:sp macro="" textlink="">
      <xdr:nvSpPr>
        <xdr:cNvPr id="10" name="Rectangle 9">
          <a:extLst>
            <a:ext uri="{FF2B5EF4-FFF2-40B4-BE49-F238E27FC236}">
              <a16:creationId xmlns:a16="http://schemas.microsoft.com/office/drawing/2014/main" id="{BEC1AC56-EDF6-3BE7-5D86-9A07DB76ECD2}"/>
            </a:ext>
          </a:extLst>
        </xdr:cNvPr>
        <xdr:cNvSpPr/>
      </xdr:nvSpPr>
      <xdr:spPr>
        <a:xfrm>
          <a:off x="3164417" y="1748367"/>
          <a:ext cx="2832100" cy="79983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800" i="1" kern="1200">
              <a:solidFill>
                <a:schemeClr val="tx1"/>
              </a:solidFill>
            </a:rPr>
            <a:t>Instructions: </a:t>
          </a:r>
          <a:r>
            <a:rPr lang="en-US" sz="800" b="1" kern="1200">
              <a:solidFill>
                <a:schemeClr val="tx1"/>
              </a:solidFill>
            </a:rPr>
            <a:t>Add percent prevalence and percent desired precision in the orange cells</a:t>
          </a:r>
          <a:r>
            <a:rPr lang="en-US" sz="800" kern="1200">
              <a:solidFill>
                <a:schemeClr val="tx1"/>
              </a:solidFill>
            </a:rPr>
            <a:t>; the sample size will be calculated automatically in the yellow cell. Do not modify the grey cells. The sample size is in the number of infants or young children of the indicator from which the estimated prevalence was used.  </a:t>
          </a:r>
        </a:p>
      </xdr:txBody>
    </xdr:sp>
    <xdr:clientData/>
  </xdr:oneCellAnchor>
  <xdr:oneCellAnchor>
    <xdr:from>
      <xdr:col>0</xdr:col>
      <xdr:colOff>165100</xdr:colOff>
      <xdr:row>16</xdr:row>
      <xdr:rowOff>101600</xdr:rowOff>
    </xdr:from>
    <xdr:ext cx="2717800" cy="446084"/>
    <xdr:sp macro="" textlink="">
      <xdr:nvSpPr>
        <xdr:cNvPr id="11" name="Rectangle 10">
          <a:extLst>
            <a:ext uri="{FF2B5EF4-FFF2-40B4-BE49-F238E27FC236}">
              <a16:creationId xmlns:a16="http://schemas.microsoft.com/office/drawing/2014/main" id="{40555212-C1EA-0DEF-786F-94989D5E95C0}"/>
            </a:ext>
          </a:extLst>
        </xdr:cNvPr>
        <xdr:cNvSpPr/>
      </xdr:nvSpPr>
      <xdr:spPr>
        <a:xfrm>
          <a:off x="165100" y="5160433"/>
          <a:ext cx="2717800" cy="44608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800" i="1" kern="1200">
              <a:solidFill>
                <a:schemeClr val="tx1"/>
              </a:solidFill>
            </a:rPr>
            <a:t>Instructions: </a:t>
          </a:r>
          <a:r>
            <a:rPr lang="en-US" sz="800" b="1" kern="1200">
              <a:solidFill>
                <a:schemeClr val="tx1"/>
              </a:solidFill>
            </a:rPr>
            <a:t>Enter the data in the orange cells. </a:t>
          </a:r>
          <a:r>
            <a:rPr lang="en-US" sz="800" kern="1200">
              <a:solidFill>
                <a:schemeClr val="tx1"/>
              </a:solidFill>
            </a:rPr>
            <a:t>The sample in number of households will be calculated in the yellow cell. </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165100</xdr:colOff>
      <xdr:row>2</xdr:row>
      <xdr:rowOff>0</xdr:rowOff>
    </xdr:from>
    <xdr:ext cx="1536700" cy="373283"/>
    <xdr:sp macro="" textlink="">
      <xdr:nvSpPr>
        <xdr:cNvPr id="3" name="Rounded Rectangle 2">
          <a:extLst>
            <a:ext uri="{FF2B5EF4-FFF2-40B4-BE49-F238E27FC236}">
              <a16:creationId xmlns:a16="http://schemas.microsoft.com/office/drawing/2014/main" id="{35926710-D637-4F4E-856A-73CC47068EB0}"/>
            </a:ext>
          </a:extLst>
        </xdr:cNvPr>
        <xdr:cNvSpPr/>
      </xdr:nvSpPr>
      <xdr:spPr>
        <a:xfrm>
          <a:off x="165100" y="355600"/>
          <a:ext cx="1536700" cy="373283"/>
        </a:xfrm>
        <a:prstGeom prst="roundRect">
          <a:avLst>
            <a:gd name="adj" fmla="val 50000"/>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91440" tIns="0" rIns="91440" bIns="0" rtlCol="0" anchor="ctr" anchorCtr="0">
          <a:spAutoFit/>
        </a:bodyPr>
        <a:lstStyle/>
        <a:p>
          <a:pPr algn="l"/>
          <a:r>
            <a:rPr lang="en-US" sz="1800" b="1" kern="1200"/>
            <a:t>Scenario B</a:t>
          </a:r>
        </a:p>
      </xdr:txBody>
    </xdr:sp>
    <xdr:clientData/>
  </xdr:oneCellAnchor>
  <xdr:oneCellAnchor>
    <xdr:from>
      <xdr:col>0</xdr:col>
      <xdr:colOff>165100</xdr:colOff>
      <xdr:row>2</xdr:row>
      <xdr:rowOff>404658</xdr:rowOff>
    </xdr:from>
    <xdr:ext cx="4940300" cy="387286"/>
    <xdr:sp macro="" textlink="">
      <xdr:nvSpPr>
        <xdr:cNvPr id="4" name="Rectangle 3">
          <a:extLst>
            <a:ext uri="{FF2B5EF4-FFF2-40B4-BE49-F238E27FC236}">
              <a16:creationId xmlns:a16="http://schemas.microsoft.com/office/drawing/2014/main" id="{CDC95845-DC35-8E42-9C16-8B7B85C3182A}"/>
            </a:ext>
          </a:extLst>
        </xdr:cNvPr>
        <xdr:cNvSpPr/>
      </xdr:nvSpPr>
      <xdr:spPr>
        <a:xfrm>
          <a:off x="165100" y="760258"/>
          <a:ext cx="4940300" cy="3872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en-US" sz="2000" b="1" kern="1200">
              <a:solidFill>
                <a:schemeClr val="accent6"/>
              </a:solidFill>
            </a:rPr>
            <a:t>Nested IYCF-E quantitative survey</a:t>
          </a:r>
        </a:p>
      </xdr:txBody>
    </xdr:sp>
    <xdr:clientData/>
  </xdr:oneCellAnchor>
  <xdr:oneCellAnchor>
    <xdr:from>
      <xdr:col>0</xdr:col>
      <xdr:colOff>139700</xdr:colOff>
      <xdr:row>2</xdr:row>
      <xdr:rowOff>785658</xdr:rowOff>
    </xdr:from>
    <xdr:ext cx="11341100" cy="387286"/>
    <xdr:sp macro="" textlink="">
      <xdr:nvSpPr>
        <xdr:cNvPr id="5" name="Rectangle 4">
          <a:extLst>
            <a:ext uri="{FF2B5EF4-FFF2-40B4-BE49-F238E27FC236}">
              <a16:creationId xmlns:a16="http://schemas.microsoft.com/office/drawing/2014/main" id="{B7979EB8-D7DD-7744-BFA2-1D3BDC7D0E3D}"/>
            </a:ext>
          </a:extLst>
        </xdr:cNvPr>
        <xdr:cNvSpPr/>
      </xdr:nvSpPr>
      <xdr:spPr>
        <a:xfrm>
          <a:off x="139700" y="1141258"/>
          <a:ext cx="11341100" cy="3872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1000" i="1" kern="1200">
              <a:solidFill>
                <a:schemeClr val="tx1"/>
              </a:solidFill>
            </a:rPr>
            <a:t>Instructions: </a:t>
          </a:r>
          <a:r>
            <a:rPr lang="en-US" sz="1000" kern="1200">
              <a:solidFill>
                <a:schemeClr val="tx1"/>
              </a:solidFill>
            </a:rPr>
            <a:t>If the sample of your planned survey is children 0-59 months, </a:t>
          </a:r>
          <a:r>
            <a:rPr lang="en-US" sz="1000" b="1" kern="1200">
              <a:solidFill>
                <a:schemeClr val="tx1"/>
              </a:solidFill>
            </a:rPr>
            <a:t>enter the sample size in the orange cell in table 1</a:t>
          </a:r>
          <a:r>
            <a:rPr lang="en-US" sz="1000" kern="1200">
              <a:solidFill>
                <a:schemeClr val="tx1"/>
              </a:solidFill>
            </a:rPr>
            <a:t>, and the sample for each indicator will appear below. Do not modify any other cell. </a:t>
          </a:r>
          <a:r>
            <a:rPr lang="en-US" sz="1000" b="1" kern="1200">
              <a:solidFill>
                <a:schemeClr val="tx1"/>
              </a:solidFill>
            </a:rPr>
            <a:t>Table 2 </a:t>
          </a:r>
          <a:r>
            <a:rPr lang="en-US" sz="1000" kern="1200">
              <a:solidFill>
                <a:schemeClr val="tx1"/>
              </a:solidFill>
            </a:rPr>
            <a:t>is used when the planned sample is children 6-59 months and </a:t>
          </a:r>
          <a:r>
            <a:rPr lang="en-US" sz="1000" b="1" kern="1200">
              <a:solidFill>
                <a:schemeClr val="tx1"/>
              </a:solidFill>
            </a:rPr>
            <a:t>Table 3 </a:t>
          </a:r>
          <a:r>
            <a:rPr lang="en-US" sz="1000" kern="1200">
              <a:solidFill>
                <a:schemeClr val="tx1"/>
              </a:solidFill>
            </a:rPr>
            <a:t>if the planned sample consists of infants and young children aged 0-23 months.</a:t>
          </a:r>
        </a:p>
      </xdr:txBody>
    </xdr:sp>
    <xdr:clientData/>
  </xdr:oneCellAnchor>
  <xdr:oneCellAnchor>
    <xdr:from>
      <xdr:col>0</xdr:col>
      <xdr:colOff>127000</xdr:colOff>
      <xdr:row>2</xdr:row>
      <xdr:rowOff>1333500</xdr:rowOff>
    </xdr:from>
    <xdr:ext cx="3317240" cy="579005"/>
    <xdr:sp macro="" textlink="">
      <xdr:nvSpPr>
        <xdr:cNvPr id="6" name="Rectangle 5">
          <a:extLst>
            <a:ext uri="{FF2B5EF4-FFF2-40B4-BE49-F238E27FC236}">
              <a16:creationId xmlns:a16="http://schemas.microsoft.com/office/drawing/2014/main" id="{AC635998-F1B3-4440-9026-63AACDCFF4D0}"/>
            </a:ext>
          </a:extLst>
        </xdr:cNvPr>
        <xdr:cNvSpPr/>
      </xdr:nvSpPr>
      <xdr:spPr>
        <a:xfrm>
          <a:off x="127000" y="1684020"/>
          <a:ext cx="3317240" cy="5790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1100" b="1" kern="1200">
              <a:solidFill>
                <a:schemeClr val="accent6"/>
              </a:solidFill>
            </a:rPr>
            <a:t>Table 1.</a:t>
          </a:r>
        </a:p>
        <a:p>
          <a:pPr algn="l"/>
          <a:r>
            <a:rPr lang="en-US" sz="1100" b="1" kern="1200">
              <a:solidFill>
                <a:schemeClr val="tx1"/>
              </a:solidFill>
            </a:rPr>
            <a:t>Calculating sample size of each indicator If the planned sample is children </a:t>
          </a:r>
          <a:r>
            <a:rPr lang="en-US" sz="1100" b="1" kern="1200">
              <a:solidFill>
                <a:schemeClr val="accent6"/>
              </a:solidFill>
            </a:rPr>
            <a:t>0–59</a:t>
          </a:r>
          <a:r>
            <a:rPr lang="en-US" sz="1100" b="1" kern="1200">
              <a:solidFill>
                <a:schemeClr val="tx1"/>
              </a:solidFill>
            </a:rPr>
            <a:t> months </a:t>
          </a:r>
        </a:p>
      </xdr:txBody>
    </xdr:sp>
    <xdr:clientData/>
  </xdr:oneCellAnchor>
  <xdr:oneCellAnchor>
    <xdr:from>
      <xdr:col>5</xdr:col>
      <xdr:colOff>520700</xdr:colOff>
      <xdr:row>2</xdr:row>
      <xdr:rowOff>1333500</xdr:rowOff>
    </xdr:from>
    <xdr:ext cx="3873500" cy="579005"/>
    <xdr:sp macro="" textlink="">
      <xdr:nvSpPr>
        <xdr:cNvPr id="7" name="Rectangle 6">
          <a:extLst>
            <a:ext uri="{FF2B5EF4-FFF2-40B4-BE49-F238E27FC236}">
              <a16:creationId xmlns:a16="http://schemas.microsoft.com/office/drawing/2014/main" id="{CBCC9390-B415-E734-2C55-A0D37E7D0ED8}"/>
            </a:ext>
          </a:extLst>
        </xdr:cNvPr>
        <xdr:cNvSpPr/>
      </xdr:nvSpPr>
      <xdr:spPr>
        <a:xfrm>
          <a:off x="4241800" y="1689100"/>
          <a:ext cx="3873500" cy="5790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1100" b="1" kern="1200">
              <a:solidFill>
                <a:schemeClr val="accent6"/>
              </a:solidFill>
            </a:rPr>
            <a:t>Table 2.</a:t>
          </a:r>
        </a:p>
        <a:p>
          <a:pPr algn="l"/>
          <a:r>
            <a:rPr lang="en-US" sz="1100" b="1" kern="1200">
              <a:solidFill>
                <a:schemeClr val="tx1"/>
              </a:solidFill>
            </a:rPr>
            <a:t>Calculating sample size of each indicator If the planned sample is children </a:t>
          </a:r>
          <a:r>
            <a:rPr lang="en-US" sz="1100" b="1" kern="1200">
              <a:solidFill>
                <a:schemeClr val="accent6"/>
              </a:solidFill>
            </a:rPr>
            <a:t>6–59</a:t>
          </a:r>
          <a:r>
            <a:rPr lang="en-US" sz="1100" b="1" kern="1200">
              <a:solidFill>
                <a:schemeClr val="tx1"/>
              </a:solidFill>
            </a:rPr>
            <a:t> months</a:t>
          </a:r>
        </a:p>
      </xdr:txBody>
    </xdr:sp>
    <xdr:clientData/>
  </xdr:oneCellAnchor>
  <xdr:oneCellAnchor>
    <xdr:from>
      <xdr:col>10</xdr:col>
      <xdr:colOff>444500</xdr:colOff>
      <xdr:row>2</xdr:row>
      <xdr:rowOff>1333500</xdr:rowOff>
    </xdr:from>
    <xdr:ext cx="3606800" cy="579005"/>
    <xdr:sp macro="" textlink="">
      <xdr:nvSpPr>
        <xdr:cNvPr id="8" name="Rectangle 7">
          <a:extLst>
            <a:ext uri="{FF2B5EF4-FFF2-40B4-BE49-F238E27FC236}">
              <a16:creationId xmlns:a16="http://schemas.microsoft.com/office/drawing/2014/main" id="{3BF4C8E0-1E36-4505-F037-9DF6AF4461C2}"/>
            </a:ext>
          </a:extLst>
        </xdr:cNvPr>
        <xdr:cNvSpPr/>
      </xdr:nvSpPr>
      <xdr:spPr>
        <a:xfrm>
          <a:off x="8775700" y="1689100"/>
          <a:ext cx="3606800" cy="5790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1100" b="1" kern="1200">
              <a:solidFill>
                <a:schemeClr val="accent6"/>
              </a:solidFill>
            </a:rPr>
            <a:t>Table 3.</a:t>
          </a:r>
        </a:p>
        <a:p>
          <a:pPr algn="l"/>
          <a:r>
            <a:rPr lang="en-US" sz="1100" b="1" kern="1200">
              <a:solidFill>
                <a:schemeClr val="tx1"/>
              </a:solidFill>
            </a:rPr>
            <a:t>Calculating sample size of each indicator If the planned sample is children </a:t>
          </a:r>
          <a:r>
            <a:rPr lang="en-US" sz="1100" b="1" kern="1200">
              <a:solidFill>
                <a:schemeClr val="accent6"/>
              </a:solidFill>
            </a:rPr>
            <a:t>0–23</a:t>
          </a:r>
          <a:r>
            <a:rPr lang="en-US" sz="1100" b="1" kern="1200">
              <a:solidFill>
                <a:schemeClr val="tx1"/>
              </a:solidFill>
            </a:rPr>
            <a:t> months</a:t>
          </a:r>
        </a:p>
      </xdr:txBody>
    </xdr:sp>
    <xdr:clientData/>
  </xdr:oneCellAnchor>
  <xdr:oneCellAnchor>
    <xdr:from>
      <xdr:col>0</xdr:col>
      <xdr:colOff>139700</xdr:colOff>
      <xdr:row>30</xdr:row>
      <xdr:rowOff>63500</xdr:rowOff>
    </xdr:from>
    <xdr:ext cx="3289300" cy="741229"/>
    <xdr:sp macro="" textlink="">
      <xdr:nvSpPr>
        <xdr:cNvPr id="9" name="Rectangle 8">
          <a:extLst>
            <a:ext uri="{FF2B5EF4-FFF2-40B4-BE49-F238E27FC236}">
              <a16:creationId xmlns:a16="http://schemas.microsoft.com/office/drawing/2014/main" id="{44D77D0E-54DB-434D-B0D3-6B86C3FD3EFE}"/>
            </a:ext>
          </a:extLst>
        </xdr:cNvPr>
        <xdr:cNvSpPr/>
      </xdr:nvSpPr>
      <xdr:spPr>
        <a:xfrm>
          <a:off x="139700" y="17475200"/>
          <a:ext cx="3289300" cy="7412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1100" b="1" kern="1200">
              <a:solidFill>
                <a:schemeClr val="accent6"/>
              </a:solidFill>
            </a:rPr>
            <a:t>Scenario B.1.</a:t>
          </a:r>
        </a:p>
        <a:p>
          <a:pPr algn="l"/>
          <a:r>
            <a:rPr lang="en-US" sz="1100" b="1" kern="1200">
              <a:solidFill>
                <a:schemeClr val="tx1"/>
              </a:solidFill>
            </a:rPr>
            <a:t>Calculation of precision for the indicators nested in a survey using simple or sytematic random sampling.</a:t>
          </a:r>
        </a:p>
      </xdr:txBody>
    </xdr:sp>
    <xdr:clientData/>
  </xdr:oneCellAnchor>
  <xdr:oneCellAnchor>
    <xdr:from>
      <xdr:col>5</xdr:col>
      <xdr:colOff>279400</xdr:colOff>
      <xdr:row>30</xdr:row>
      <xdr:rowOff>63500</xdr:rowOff>
    </xdr:from>
    <xdr:ext cx="3479800" cy="579005"/>
    <xdr:sp macro="" textlink="">
      <xdr:nvSpPr>
        <xdr:cNvPr id="10" name="Rectangle 9">
          <a:extLst>
            <a:ext uri="{FF2B5EF4-FFF2-40B4-BE49-F238E27FC236}">
              <a16:creationId xmlns:a16="http://schemas.microsoft.com/office/drawing/2014/main" id="{9985B905-FD99-824D-BA32-4A6D19E08CD4}"/>
            </a:ext>
          </a:extLst>
        </xdr:cNvPr>
        <xdr:cNvSpPr/>
      </xdr:nvSpPr>
      <xdr:spPr>
        <a:xfrm>
          <a:off x="4000500" y="17475200"/>
          <a:ext cx="3479800" cy="5790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1100" b="1" kern="1200">
              <a:solidFill>
                <a:schemeClr val="accent6"/>
              </a:solidFill>
            </a:rPr>
            <a:t>Scenario B.2. </a:t>
          </a:r>
        </a:p>
        <a:p>
          <a:pPr algn="l"/>
          <a:r>
            <a:rPr lang="en-US" sz="1100" b="1" kern="1200">
              <a:solidFill>
                <a:schemeClr val="tx1"/>
              </a:solidFill>
            </a:rPr>
            <a:t>Calculation of precision for the indicators nested in a survey using cluster sampling.</a:t>
          </a:r>
        </a:p>
      </xdr:txBody>
    </xdr:sp>
    <xdr:clientData/>
  </xdr:oneCellAnchor>
  <xdr:oneCellAnchor>
    <xdr:from>
      <xdr:col>0</xdr:col>
      <xdr:colOff>139700</xdr:colOff>
      <xdr:row>35</xdr:row>
      <xdr:rowOff>76200</xdr:rowOff>
    </xdr:from>
    <xdr:ext cx="3289300" cy="1227900"/>
    <xdr:sp macro="" textlink="">
      <xdr:nvSpPr>
        <xdr:cNvPr id="13" name="Rectangle 12">
          <a:extLst>
            <a:ext uri="{FF2B5EF4-FFF2-40B4-BE49-F238E27FC236}">
              <a16:creationId xmlns:a16="http://schemas.microsoft.com/office/drawing/2014/main" id="{55F5DD78-7E7C-8AC3-BBD2-AEA686473E46}"/>
            </a:ext>
          </a:extLst>
        </xdr:cNvPr>
        <xdr:cNvSpPr/>
      </xdr:nvSpPr>
      <xdr:spPr>
        <a:xfrm>
          <a:off x="139700" y="18376900"/>
          <a:ext cx="3289300" cy="1227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1100" b="0" i="1" kern="1200">
              <a:solidFill>
                <a:schemeClr val="tx1"/>
              </a:solidFill>
            </a:rPr>
            <a:t>Instructions: </a:t>
          </a:r>
          <a:r>
            <a:rPr lang="en-US" sz="1100" b="1" kern="1200">
              <a:solidFill>
                <a:schemeClr val="tx1"/>
              </a:solidFill>
            </a:rPr>
            <a:t>Add percent prevalence and sample size in the pink cells; </a:t>
          </a:r>
          <a:r>
            <a:rPr lang="en-US" sz="1100" b="0" kern="1200">
              <a:solidFill>
                <a:schemeClr val="tx1"/>
              </a:solidFill>
            </a:rPr>
            <a:t>the precision will be calculated automatically in the yellow cell. Do not modify the grey cells. </a:t>
          </a:r>
        </a:p>
        <a:p>
          <a:pPr algn="l"/>
          <a:r>
            <a:rPr lang="en-US" sz="1100" b="0" kern="1200">
              <a:solidFill>
                <a:schemeClr val="tx1"/>
              </a:solidFill>
            </a:rPr>
            <a:t>The precision is + or - the percent that appear in the yellow cell for the indicator from which the estimated prevalence and sample size was used. </a:t>
          </a:r>
        </a:p>
      </xdr:txBody>
    </xdr:sp>
    <xdr:clientData/>
  </xdr:oneCellAnchor>
  <xdr:oneCellAnchor>
    <xdr:from>
      <xdr:col>5</xdr:col>
      <xdr:colOff>279400</xdr:colOff>
      <xdr:row>35</xdr:row>
      <xdr:rowOff>76200</xdr:rowOff>
    </xdr:from>
    <xdr:ext cx="3479800" cy="1227900"/>
    <xdr:sp macro="" textlink="">
      <xdr:nvSpPr>
        <xdr:cNvPr id="14" name="Rectangle 13">
          <a:extLst>
            <a:ext uri="{FF2B5EF4-FFF2-40B4-BE49-F238E27FC236}">
              <a16:creationId xmlns:a16="http://schemas.microsoft.com/office/drawing/2014/main" id="{7BC835FF-3AFC-568A-6A75-6D433FCBFB45}"/>
            </a:ext>
          </a:extLst>
        </xdr:cNvPr>
        <xdr:cNvSpPr/>
      </xdr:nvSpPr>
      <xdr:spPr>
        <a:xfrm>
          <a:off x="4000500" y="18376900"/>
          <a:ext cx="3479800" cy="1227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1100" b="0" i="1" kern="1200">
              <a:solidFill>
                <a:schemeClr val="tx1"/>
              </a:solidFill>
            </a:rPr>
            <a:t>Instructions: </a:t>
          </a:r>
          <a:r>
            <a:rPr lang="en-US" sz="1100" b="1" kern="1200">
              <a:solidFill>
                <a:schemeClr val="tx1"/>
              </a:solidFill>
            </a:rPr>
            <a:t>Add percent prevalence and sample size in the pink cells; </a:t>
          </a:r>
          <a:r>
            <a:rPr lang="en-US" sz="1100" b="0" kern="1200">
              <a:solidFill>
                <a:schemeClr val="tx1"/>
              </a:solidFill>
            </a:rPr>
            <a:t>the precision will be calculated automatically in the yellow cell. Do not modify the grey cells. </a:t>
          </a:r>
        </a:p>
        <a:p>
          <a:pPr algn="l"/>
          <a:r>
            <a:rPr lang="en-US" sz="1100" b="0" kern="1200">
              <a:solidFill>
                <a:schemeClr val="tx1"/>
              </a:solidFill>
            </a:rPr>
            <a:t>The precision is + or - the percent that appear in the yellow cell for the indicator from which the estimated prevalence and sample size was used. </a:t>
          </a:r>
        </a:p>
      </xdr:txBody>
    </xdr:sp>
    <xdr:clientData/>
  </xdr:oneCellAnchor>
  <xdr:oneCellAnchor>
    <xdr:from>
      <xdr:col>0</xdr:col>
      <xdr:colOff>139700</xdr:colOff>
      <xdr:row>27</xdr:row>
      <xdr:rowOff>76200</xdr:rowOff>
    </xdr:from>
    <xdr:ext cx="7683500" cy="387286"/>
    <xdr:sp macro="" textlink="">
      <xdr:nvSpPr>
        <xdr:cNvPr id="15" name="Rectangle 14">
          <a:extLst>
            <a:ext uri="{FF2B5EF4-FFF2-40B4-BE49-F238E27FC236}">
              <a16:creationId xmlns:a16="http://schemas.microsoft.com/office/drawing/2014/main" id="{CFE9B833-BA99-1F4A-9B0F-6D522A1D50B6}"/>
            </a:ext>
          </a:extLst>
        </xdr:cNvPr>
        <xdr:cNvSpPr/>
      </xdr:nvSpPr>
      <xdr:spPr>
        <a:xfrm>
          <a:off x="139700" y="16954500"/>
          <a:ext cx="7683500" cy="3872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lang="en-US" sz="2000" b="1" kern="1200">
              <a:solidFill>
                <a:schemeClr val="accent6"/>
              </a:solidFill>
            </a:rPr>
            <a:t>Calculating precision based on the planned sample size</a:t>
          </a:r>
        </a:p>
      </xdr:txBody>
    </xdr:sp>
    <xdr:clientData/>
  </xdr:oneCellAnchor>
</xdr:wsDr>
</file>

<file path=xl/theme/theme1.xml><?xml version="1.0" encoding="utf-8"?>
<a:theme xmlns:a="http://schemas.openxmlformats.org/drawingml/2006/main" name="FHI 360 PPT Theme">
  <a:themeElements>
    <a:clrScheme name="FHI 360">
      <a:dk1>
        <a:srgbClr val="000000"/>
      </a:dk1>
      <a:lt1>
        <a:srgbClr val="FFFFFF"/>
      </a:lt1>
      <a:dk2>
        <a:srgbClr val="FF4719"/>
      </a:dk2>
      <a:lt2>
        <a:srgbClr val="253746"/>
      </a:lt2>
      <a:accent1>
        <a:srgbClr val="3CAAFF"/>
      </a:accent1>
      <a:accent2>
        <a:srgbClr val="00CE7C"/>
      </a:accent2>
      <a:accent3>
        <a:srgbClr val="D3042C"/>
      </a:accent3>
      <a:accent4>
        <a:srgbClr val="FFA800"/>
      </a:accent4>
      <a:accent5>
        <a:srgbClr val="6E81FF"/>
      </a:accent5>
      <a:accent6>
        <a:srgbClr val="D03000"/>
      </a:accent6>
      <a:hlink>
        <a:srgbClr val="CF2F00"/>
      </a:hlink>
      <a:folHlink>
        <a:srgbClr val="CF2F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6"/>
        </a:solidFill>
        <a:ln>
          <a:noFill/>
        </a:ln>
      </a:spPr>
      <a:bodyPr vertOverflow="clip" horzOverflow="clip" rtlCol="0" anchor="t"/>
      <a:lstStyle>
        <a:defPPr algn="l">
          <a:defRPr sz="1100" kern="12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FHI 360 PPT Theme" id="{33905830-B35C-FC41-B819-1CB1324C4A30}" vid="{C2CEF3DB-4422-5E43-8EDD-0D5538A29CE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3"/>
  <sheetViews>
    <sheetView showGridLines="0" zoomScaleNormal="100" workbookViewId="0">
      <selection activeCell="P24" sqref="P24"/>
    </sheetView>
  </sheetViews>
  <sheetFormatPr defaultColWidth="12.7109375" defaultRowHeight="15.75" customHeight="1"/>
  <cols>
    <col min="1" max="1" width="2.85546875" style="58" customWidth="1"/>
    <col min="2" max="2" width="14.85546875" style="1" customWidth="1"/>
    <col min="3" max="3" width="9.140625" style="1" customWidth="1"/>
    <col min="4" max="4" width="9.85546875" style="1" customWidth="1"/>
    <col min="5" max="5" width="4.85546875" style="1" customWidth="1"/>
    <col min="6" max="6" width="14.140625" style="1" customWidth="1"/>
    <col min="7" max="7" width="9.85546875" style="1" customWidth="1"/>
    <col min="8" max="8" width="10.85546875" style="1" customWidth="1"/>
    <col min="9" max="9" width="2.85546875" style="58" customWidth="1"/>
    <col min="10" max="16384" width="12.7109375" style="1"/>
  </cols>
  <sheetData>
    <row r="1" spans="2:9" ht="12.95">
      <c r="B1" s="58"/>
      <c r="C1" s="58"/>
      <c r="D1" s="58"/>
      <c r="E1" s="58"/>
      <c r="F1" s="58"/>
      <c r="G1" s="58"/>
      <c r="H1" s="58"/>
    </row>
    <row r="2" spans="2:9" ht="18">
      <c r="B2" s="82"/>
      <c r="C2" s="83"/>
      <c r="D2" s="83"/>
      <c r="E2" s="84"/>
      <c r="F2" s="83"/>
      <c r="G2" s="83"/>
      <c r="H2" s="83"/>
      <c r="I2" s="58" t="s">
        <v>0</v>
      </c>
    </row>
    <row r="3" spans="2:9" ht="126" customHeight="1">
      <c r="B3" s="5"/>
      <c r="C3" s="5"/>
      <c r="D3" s="5"/>
      <c r="E3" s="5"/>
      <c r="F3" s="5"/>
      <c r="G3" s="5"/>
      <c r="H3" s="5"/>
    </row>
    <row r="4" spans="2:9" ht="20.100000000000001" customHeight="1">
      <c r="B4" s="85"/>
      <c r="C4" s="6"/>
      <c r="D4" s="6"/>
      <c r="E4" s="5"/>
      <c r="F4" s="85"/>
      <c r="G4" s="6"/>
      <c r="H4" s="6"/>
    </row>
    <row r="5" spans="2:9" ht="12.95">
      <c r="B5" s="58"/>
      <c r="C5" s="58"/>
      <c r="D5" s="58"/>
      <c r="E5" s="58"/>
      <c r="F5" s="58"/>
      <c r="G5" s="58"/>
      <c r="H5" s="58"/>
    </row>
    <row r="6" spans="2:9" ht="12.95">
      <c r="B6" s="58"/>
      <c r="C6" s="58"/>
      <c r="D6" s="58"/>
      <c r="E6" s="58"/>
      <c r="F6" s="58"/>
      <c r="G6" s="58"/>
      <c r="H6" s="58"/>
    </row>
    <row r="7" spans="2:9" ht="14.1">
      <c r="B7" s="70" t="s">
        <v>1</v>
      </c>
      <c r="C7" s="86">
        <v>1.0960000000000001</v>
      </c>
      <c r="D7" s="87">
        <f>C7*C7</f>
        <v>1.2012160000000003</v>
      </c>
      <c r="E7" s="74"/>
      <c r="F7" s="88" t="s">
        <v>2</v>
      </c>
      <c r="G7" s="86">
        <v>2.0449999999999999</v>
      </c>
      <c r="H7" s="87">
        <f>2.045*2.045</f>
        <v>4.1820249999999994</v>
      </c>
    </row>
    <row r="8" spans="2:9" ht="27.95">
      <c r="B8" s="71" t="s">
        <v>3</v>
      </c>
      <c r="C8" s="2">
        <v>56</v>
      </c>
      <c r="D8" s="78">
        <f>C8/100</f>
        <v>0.56000000000000005</v>
      </c>
      <c r="E8" s="74"/>
      <c r="F8" s="79" t="s">
        <v>3</v>
      </c>
      <c r="G8" s="2">
        <v>56</v>
      </c>
      <c r="H8" s="78">
        <f>G8/100</f>
        <v>0.56000000000000005</v>
      </c>
    </row>
    <row r="9" spans="2:9" ht="27.95">
      <c r="B9" s="71" t="s">
        <v>4</v>
      </c>
      <c r="C9" s="81">
        <f>1-D8</f>
        <v>0.43999999999999995</v>
      </c>
      <c r="D9" s="78">
        <f>1-D8</f>
        <v>0.43999999999999995</v>
      </c>
      <c r="E9" s="74"/>
      <c r="F9" s="79" t="s">
        <v>4</v>
      </c>
      <c r="G9" s="81">
        <f>1-H8</f>
        <v>0.43999999999999995</v>
      </c>
      <c r="H9" s="78">
        <f>1-H8</f>
        <v>0.43999999999999995</v>
      </c>
    </row>
    <row r="10" spans="2:9" ht="27.95">
      <c r="B10" s="80" t="s">
        <v>5</v>
      </c>
      <c r="C10" s="7">
        <v>10</v>
      </c>
      <c r="D10" s="77">
        <f>(C10/100)*(C10/100)</f>
        <v>1.0000000000000002E-2</v>
      </c>
      <c r="E10" s="74"/>
      <c r="F10" s="79" t="s">
        <v>5</v>
      </c>
      <c r="G10" s="2">
        <v>10</v>
      </c>
      <c r="H10" s="78">
        <f>(G10/100)*(G10/100)</f>
        <v>1.0000000000000002E-2</v>
      </c>
    </row>
    <row r="11" spans="2:9" ht="14.1">
      <c r="B11" s="72"/>
      <c r="C11" s="73"/>
      <c r="D11" s="73"/>
      <c r="E11" s="74"/>
      <c r="F11" s="75" t="s">
        <v>6</v>
      </c>
      <c r="G11" s="76">
        <v>1.5</v>
      </c>
      <c r="H11" s="77">
        <v>1.5</v>
      </c>
    </row>
    <row r="12" spans="2:9" ht="15.95">
      <c r="B12" s="67" t="s">
        <v>7</v>
      </c>
      <c r="C12" s="94">
        <f>D7*((D8*D9)/D10)</f>
        <v>29.597962239999998</v>
      </c>
      <c r="D12" s="94"/>
      <c r="E12" s="74"/>
      <c r="F12" s="73"/>
      <c r="G12" s="73"/>
      <c r="H12" s="73"/>
    </row>
    <row r="13" spans="2:9" ht="15.95">
      <c r="B13" s="58"/>
      <c r="C13" s="61"/>
      <c r="D13" s="61"/>
      <c r="E13" s="74"/>
      <c r="F13" s="67" t="s">
        <v>7</v>
      </c>
      <c r="G13" s="94">
        <f>H7*((H8*H9)/H10)*H11</f>
        <v>154.56764399999994</v>
      </c>
      <c r="H13" s="94"/>
    </row>
    <row r="14" spans="2:9" ht="21" customHeight="1"/>
    <row r="15" spans="2:9" ht="15" customHeight="1">
      <c r="B15" s="58"/>
      <c r="C15" s="58"/>
      <c r="D15" s="58"/>
      <c r="F15" s="58"/>
      <c r="G15" s="58"/>
      <c r="H15" s="58"/>
    </row>
    <row r="16" spans="2:9" ht="12.95">
      <c r="B16" s="58"/>
      <c r="C16" s="61"/>
      <c r="D16" s="61"/>
      <c r="E16" s="61"/>
      <c r="F16" s="61"/>
      <c r="G16" s="61"/>
      <c r="H16" s="61"/>
    </row>
    <row r="17" spans="1:9" ht="12.95">
      <c r="B17" s="58"/>
      <c r="C17" s="61"/>
      <c r="D17" s="61"/>
      <c r="E17" s="61"/>
      <c r="F17" s="61"/>
      <c r="G17" s="61"/>
      <c r="H17" s="61"/>
    </row>
    <row r="18" spans="1:9" ht="12.95">
      <c r="B18" s="58"/>
      <c r="C18" s="61"/>
      <c r="D18" s="61"/>
      <c r="E18" s="61"/>
      <c r="F18" s="61"/>
      <c r="G18" s="61"/>
      <c r="H18" s="61"/>
    </row>
    <row r="19" spans="1:9" ht="12.95">
      <c r="B19" s="58"/>
      <c r="C19" s="61"/>
      <c r="D19" s="61"/>
      <c r="E19" s="61"/>
      <c r="F19" s="61"/>
      <c r="G19" s="61"/>
      <c r="H19" s="61"/>
    </row>
    <row r="20" spans="1:9" ht="12.95">
      <c r="B20" s="58"/>
      <c r="C20" s="61"/>
      <c r="D20" s="61"/>
      <c r="E20" s="61"/>
      <c r="F20" s="61"/>
      <c r="G20" s="61"/>
      <c r="H20" s="61"/>
    </row>
    <row r="21" spans="1:9" ht="14.1">
      <c r="B21" s="70" t="s">
        <v>8</v>
      </c>
      <c r="C21" s="3">
        <v>400</v>
      </c>
      <c r="D21" s="68"/>
      <c r="E21" s="61"/>
      <c r="F21" s="61"/>
      <c r="G21" s="61"/>
      <c r="H21" s="61"/>
    </row>
    <row r="22" spans="1:9" ht="14.1">
      <c r="B22" s="71" t="s">
        <v>9</v>
      </c>
      <c r="C22" s="4">
        <v>6</v>
      </c>
      <c r="D22" s="69"/>
      <c r="E22" s="61"/>
      <c r="F22" s="61"/>
      <c r="G22" s="61"/>
      <c r="H22" s="61"/>
    </row>
    <row r="23" spans="1:9" ht="27.95">
      <c r="B23" s="71" t="s">
        <v>10</v>
      </c>
      <c r="C23" s="4">
        <v>0.16200000000000001</v>
      </c>
      <c r="D23" s="69"/>
      <c r="E23" s="61"/>
      <c r="F23" s="61"/>
      <c r="G23" s="61"/>
      <c r="H23" s="61"/>
    </row>
    <row r="24" spans="1:9" ht="27.95">
      <c r="B24" s="71" t="s">
        <v>11</v>
      </c>
      <c r="C24" s="4">
        <v>0.05</v>
      </c>
      <c r="D24" s="69"/>
      <c r="E24" s="61"/>
      <c r="F24" s="61"/>
      <c r="G24" s="61"/>
      <c r="H24" s="61"/>
    </row>
    <row r="25" spans="1:9" ht="12.95">
      <c r="B25" s="59"/>
      <c r="C25" s="60"/>
      <c r="D25" s="60">
        <v>0.4</v>
      </c>
      <c r="E25" s="61"/>
      <c r="F25" s="61"/>
      <c r="G25" s="61"/>
      <c r="H25" s="61"/>
    </row>
    <row r="26" spans="1:9" s="66" customFormat="1" ht="12.95">
      <c r="A26" s="62"/>
      <c r="B26" s="63"/>
      <c r="C26" s="64"/>
      <c r="D26" s="64"/>
      <c r="E26" s="65"/>
      <c r="F26" s="65"/>
      <c r="G26" s="65"/>
      <c r="H26" s="65"/>
      <c r="I26" s="62"/>
    </row>
    <row r="27" spans="1:9" s="66" customFormat="1" ht="42">
      <c r="A27" s="62"/>
      <c r="B27" s="67" t="s">
        <v>12</v>
      </c>
      <c r="C27" s="95">
        <f>((C21/(C22*C23*D25))*(1/(1-C24)))</f>
        <v>1082.9542993285681</v>
      </c>
      <c r="D27" s="95"/>
      <c r="E27" s="65"/>
      <c r="F27" s="65"/>
      <c r="G27" s="65"/>
      <c r="H27" s="65"/>
      <c r="I27" s="62"/>
    </row>
    <row r="28" spans="1:9" s="66" customFormat="1" ht="12.95">
      <c r="A28" s="62"/>
      <c r="E28" s="65"/>
      <c r="F28" s="65"/>
      <c r="G28" s="65"/>
      <c r="H28" s="65"/>
      <c r="I28" s="62"/>
    </row>
    <row r="29" spans="1:9" s="66" customFormat="1" ht="12.95">
      <c r="A29" s="62"/>
      <c r="E29" s="65"/>
      <c r="F29" s="65"/>
      <c r="G29" s="65"/>
      <c r="H29" s="65"/>
      <c r="I29" s="62"/>
    </row>
    <row r="30" spans="1:9" s="66" customFormat="1" ht="12.95">
      <c r="A30" s="62"/>
      <c r="B30" s="62"/>
      <c r="C30" s="62"/>
      <c r="D30" s="62"/>
      <c r="E30" s="65"/>
      <c r="F30" s="65"/>
      <c r="G30" s="65"/>
      <c r="H30" s="65"/>
      <c r="I30" s="62"/>
    </row>
    <row r="31" spans="1:9" s="66" customFormat="1" ht="12.95">
      <c r="A31" s="62"/>
      <c r="B31" s="62"/>
      <c r="C31" s="62"/>
      <c r="D31" s="62"/>
      <c r="E31" s="62"/>
      <c r="F31" s="62"/>
      <c r="G31" s="62"/>
      <c r="H31" s="62"/>
      <c r="I31" s="62"/>
    </row>
    <row r="32" spans="1:9" s="66" customFormat="1" ht="12.95">
      <c r="A32" s="62"/>
      <c r="B32" s="62"/>
      <c r="C32" s="62"/>
      <c r="D32" s="62"/>
      <c r="E32" s="62"/>
      <c r="F32" s="62"/>
      <c r="G32" s="62"/>
      <c r="H32" s="62"/>
      <c r="I32" s="62"/>
    </row>
    <row r="33" spans="2:8" ht="15.75" customHeight="1">
      <c r="B33" s="58"/>
      <c r="C33" s="58"/>
      <c r="D33" s="58"/>
      <c r="E33" s="58"/>
      <c r="F33" s="58"/>
      <c r="G33" s="58"/>
      <c r="H33" s="58"/>
    </row>
  </sheetData>
  <sheetProtection sheet="1" objects="1" scenarios="1"/>
  <mergeCells count="3">
    <mergeCell ref="G13:H13"/>
    <mergeCell ref="C27:D27"/>
    <mergeCell ref="C12:D12"/>
  </mergeCells>
  <dataValidations count="4">
    <dataValidation type="decimal" allowBlank="1" showInputMessage="1" showErrorMessage="1" sqref="G10 C10" xr:uid="{6D725615-FBFC-834B-BF3E-949277FDA06D}">
      <formula1>0</formula1>
      <formula2>100</formula2>
    </dataValidation>
    <dataValidation type="decimal" allowBlank="1" showInputMessage="1" showErrorMessage="1" promptTitle="Only up to 1" prompt="Please only enter up to 1" sqref="C23:C24" xr:uid="{6F976CD2-F739-B141-B355-A88140C02996}">
      <formula1>0</formula1>
      <formula2>1</formula2>
    </dataValidation>
    <dataValidation type="decimal" allowBlank="1" showInputMessage="1" showErrorMessage="1" promptTitle="Only up to 100%" prompt="Please enter only up to 100%" sqref="C8" xr:uid="{AFEE35E5-5360-40D8-98FE-781753040C01}">
      <formula1>0</formula1>
      <formula2>100</formula2>
    </dataValidation>
    <dataValidation type="decimal" allowBlank="1" showInputMessage="1" showErrorMessage="1" promptTitle="only up to 100%" prompt="Please only enter up to 100%" sqref="G8" xr:uid="{AE04B9FE-B38A-4C82-B93F-223566BD1F10}">
      <formula1>0</formula1>
      <formula2>100</formula2>
    </dataValidation>
  </dataValidations>
  <printOptions gridLines="1"/>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A1004"/>
  <sheetViews>
    <sheetView showGridLines="0" tabSelected="1" topLeftCell="A23" zoomScaleNormal="100" workbookViewId="0">
      <selection activeCell="S20" sqref="S20"/>
    </sheetView>
  </sheetViews>
  <sheetFormatPr defaultColWidth="12.7109375" defaultRowHeight="15.75" customHeight="1"/>
  <cols>
    <col min="1" max="1" width="2.85546875" customWidth="1"/>
    <col min="2" max="2" width="12" customWidth="1"/>
    <col min="3" max="3" width="10" customWidth="1"/>
    <col min="4" max="4" width="12.28515625" customWidth="1"/>
    <col min="5" max="5" width="11.7109375" customWidth="1"/>
    <col min="6" max="6" width="8" customWidth="1"/>
    <col min="7" max="7" width="13" customWidth="1"/>
    <col min="8" max="8" width="14.140625" customWidth="1"/>
    <col min="9" max="9" width="13" customWidth="1"/>
    <col min="10" max="10" width="12.28515625" customWidth="1"/>
    <col min="11" max="11" width="7.140625" customWidth="1"/>
    <col min="12" max="12" width="13.28515625" customWidth="1"/>
    <col min="13" max="13" width="10" customWidth="1"/>
    <col min="14" max="14" width="13" customWidth="1"/>
    <col min="15" max="15" width="12.7109375" customWidth="1"/>
    <col min="16" max="27" width="9.140625" customWidth="1"/>
  </cols>
  <sheetData>
    <row r="1" spans="2:27" ht="14.1" customHeight="1">
      <c r="I1" s="56"/>
      <c r="J1" s="56"/>
      <c r="K1" s="92"/>
      <c r="L1" s="56"/>
      <c r="M1" s="56"/>
      <c r="N1" s="56"/>
      <c r="O1" s="56"/>
      <c r="P1" s="92"/>
      <c r="Q1" s="92"/>
      <c r="R1" s="92"/>
      <c r="S1" s="92"/>
      <c r="T1" s="92"/>
      <c r="U1" s="92"/>
      <c r="V1" s="92"/>
      <c r="W1" s="92"/>
      <c r="X1" s="92"/>
      <c r="Y1" s="92"/>
      <c r="Z1" s="92"/>
      <c r="AA1" s="92"/>
    </row>
    <row r="2" spans="2:27" ht="14.1" customHeight="1">
      <c r="P2" s="92"/>
      <c r="Q2" s="92"/>
      <c r="R2" s="92"/>
      <c r="S2" s="92"/>
      <c r="T2" s="92"/>
      <c r="U2" s="10"/>
      <c r="V2" s="92"/>
      <c r="W2" s="92"/>
      <c r="X2" s="92"/>
      <c r="Y2" s="92"/>
      <c r="Z2" s="92"/>
      <c r="AA2" s="92"/>
    </row>
    <row r="3" spans="2:27" ht="126" customHeight="1">
      <c r="D3" s="57"/>
      <c r="P3" s="92"/>
      <c r="Q3" s="92"/>
      <c r="R3" s="92"/>
      <c r="S3" s="92"/>
      <c r="T3" s="92"/>
      <c r="U3" s="11"/>
      <c r="V3" s="92"/>
      <c r="W3" s="92"/>
      <c r="X3" s="92"/>
      <c r="Y3" s="92"/>
      <c r="Z3" s="92"/>
      <c r="AA3" s="92"/>
    </row>
    <row r="4" spans="2:27" ht="20.100000000000001" customHeight="1">
      <c r="B4" s="56"/>
      <c r="C4" s="56"/>
      <c r="D4" s="56"/>
      <c r="E4" s="56"/>
      <c r="F4" s="92"/>
      <c r="G4" s="56"/>
      <c r="H4" s="56"/>
      <c r="I4" s="56"/>
      <c r="J4" s="56"/>
      <c r="K4" s="92"/>
      <c r="L4" s="56"/>
      <c r="M4" s="56"/>
      <c r="N4" s="56"/>
      <c r="O4" s="56"/>
      <c r="P4" s="92"/>
      <c r="Q4" s="92"/>
      <c r="R4" s="92"/>
      <c r="S4" s="92"/>
      <c r="T4" s="92"/>
      <c r="U4" s="92"/>
      <c r="V4" s="92"/>
      <c r="W4" s="92"/>
      <c r="X4" s="92"/>
      <c r="Y4" s="92"/>
      <c r="Z4" s="92"/>
      <c r="AA4" s="92"/>
    </row>
    <row r="5" spans="2:27" ht="14.1">
      <c r="B5" s="97"/>
      <c r="C5" s="99"/>
      <c r="D5" s="99"/>
      <c r="E5" s="99"/>
      <c r="F5" s="92"/>
      <c r="G5" s="97"/>
      <c r="H5" s="99"/>
      <c r="I5" s="99"/>
      <c r="J5" s="99"/>
      <c r="K5" s="92"/>
      <c r="L5" s="97"/>
      <c r="M5" s="99"/>
      <c r="N5" s="99"/>
      <c r="O5" s="99"/>
      <c r="P5" s="92"/>
      <c r="Q5" s="92"/>
      <c r="R5" s="92"/>
      <c r="S5" s="92"/>
      <c r="T5" s="92"/>
      <c r="U5" s="92"/>
      <c r="V5" s="92"/>
      <c r="W5" s="92"/>
      <c r="X5" s="92"/>
      <c r="Y5" s="92"/>
      <c r="Z5" s="92"/>
      <c r="AA5" s="92"/>
    </row>
    <row r="6" spans="2:27" ht="14.1">
      <c r="B6" s="97"/>
      <c r="C6" s="99"/>
      <c r="D6" s="99"/>
      <c r="E6" s="99"/>
      <c r="F6" s="92"/>
      <c r="G6" s="97"/>
      <c r="H6" s="99"/>
      <c r="I6" s="99"/>
      <c r="J6" s="99"/>
      <c r="K6" s="92"/>
      <c r="L6" s="97"/>
      <c r="M6" s="99"/>
      <c r="N6" s="99"/>
      <c r="O6" s="99"/>
      <c r="P6" s="92"/>
      <c r="Q6" s="92"/>
      <c r="R6" s="92"/>
      <c r="S6" s="92"/>
      <c r="T6" s="92"/>
      <c r="U6" s="92"/>
      <c r="V6" s="92"/>
      <c r="W6" s="92"/>
      <c r="X6" s="92"/>
      <c r="Y6" s="92"/>
      <c r="Z6" s="92"/>
      <c r="AA6" s="92"/>
    </row>
    <row r="7" spans="2:27" ht="77.099999999999994" customHeight="1">
      <c r="B7" s="55" t="s">
        <v>13</v>
      </c>
      <c r="C7" s="89">
        <v>400</v>
      </c>
      <c r="D7" s="53" t="s">
        <v>14</v>
      </c>
      <c r="E7" s="54">
        <f>C7/60</f>
        <v>6.666666666666667</v>
      </c>
      <c r="F7" s="24"/>
      <c r="G7" s="45" t="s">
        <v>15</v>
      </c>
      <c r="H7" s="90">
        <v>400</v>
      </c>
      <c r="I7" s="53" t="s">
        <v>16</v>
      </c>
      <c r="J7" s="54">
        <f>H7/54</f>
        <v>7.4074074074074074</v>
      </c>
      <c r="K7" s="15"/>
      <c r="L7" s="45" t="s">
        <v>15</v>
      </c>
      <c r="M7" s="90">
        <v>400</v>
      </c>
      <c r="N7" s="53" t="s">
        <v>16</v>
      </c>
      <c r="O7" s="54">
        <f>M7/24</f>
        <v>16.666666666666668</v>
      </c>
      <c r="P7" s="92"/>
      <c r="Q7" s="92"/>
      <c r="R7" s="92"/>
      <c r="S7" s="92"/>
      <c r="T7" s="92"/>
      <c r="U7" s="92"/>
      <c r="V7" s="92"/>
      <c r="W7" s="92"/>
      <c r="X7" s="92"/>
      <c r="Y7" s="92"/>
      <c r="Z7" s="92"/>
      <c r="AA7" s="92"/>
    </row>
    <row r="8" spans="2:27" ht="56.1">
      <c r="B8" s="26"/>
      <c r="C8" s="27"/>
      <c r="D8" s="27"/>
      <c r="E8" s="28"/>
      <c r="F8" s="24"/>
      <c r="G8" s="51" t="s">
        <v>17</v>
      </c>
      <c r="H8" s="52">
        <f>J7*6</f>
        <v>44.444444444444443</v>
      </c>
      <c r="I8" s="48"/>
      <c r="J8" s="49"/>
      <c r="K8" s="15"/>
      <c r="L8" s="51" t="s">
        <v>17</v>
      </c>
      <c r="M8" s="52">
        <f>O7*6</f>
        <v>100</v>
      </c>
      <c r="N8" s="48"/>
      <c r="O8" s="49"/>
      <c r="P8" s="92"/>
      <c r="Q8" s="92"/>
      <c r="R8" s="92"/>
      <c r="S8" s="92"/>
      <c r="T8" s="92"/>
      <c r="U8" s="92"/>
      <c r="V8" s="92"/>
      <c r="W8" s="92"/>
      <c r="X8" s="92"/>
      <c r="Y8" s="92"/>
      <c r="Z8" s="92"/>
      <c r="AA8" s="92"/>
    </row>
    <row r="9" spans="2:27" ht="14.1">
      <c r="B9" s="26"/>
      <c r="C9" s="27"/>
      <c r="D9" s="27"/>
      <c r="E9" s="28"/>
      <c r="F9" s="15"/>
      <c r="G9" s="50"/>
      <c r="H9" s="46"/>
      <c r="I9" s="46"/>
      <c r="J9" s="47"/>
      <c r="K9" s="15"/>
      <c r="L9" s="50"/>
      <c r="M9" s="46"/>
      <c r="N9" s="46"/>
      <c r="O9" s="47"/>
      <c r="P9" s="92"/>
      <c r="Q9" s="92"/>
      <c r="R9" s="92"/>
      <c r="S9" s="92"/>
      <c r="T9" s="92"/>
      <c r="U9" s="92"/>
      <c r="V9" s="92"/>
      <c r="W9" s="92"/>
      <c r="X9" s="92"/>
      <c r="Y9" s="92"/>
      <c r="Z9" s="92"/>
      <c r="AA9" s="92"/>
    </row>
    <row r="10" spans="2:27" s="9" customFormat="1" ht="56.1">
      <c r="B10" s="39" t="s">
        <v>18</v>
      </c>
      <c r="C10" s="40" t="s">
        <v>19</v>
      </c>
      <c r="D10" s="40" t="s">
        <v>20</v>
      </c>
      <c r="E10" s="41" t="s">
        <v>21</v>
      </c>
      <c r="F10" s="24"/>
      <c r="G10" s="42" t="s">
        <v>18</v>
      </c>
      <c r="H10" s="43" t="s">
        <v>22</v>
      </c>
      <c r="I10" s="43" t="s">
        <v>20</v>
      </c>
      <c r="J10" s="44" t="s">
        <v>21</v>
      </c>
      <c r="K10" s="25"/>
      <c r="L10" s="42" t="s">
        <v>18</v>
      </c>
      <c r="M10" s="43" t="s">
        <v>22</v>
      </c>
      <c r="N10" s="43" t="s">
        <v>20</v>
      </c>
      <c r="O10" s="44" t="s">
        <v>21</v>
      </c>
      <c r="P10" s="93"/>
      <c r="Q10" s="93"/>
      <c r="R10" s="93"/>
      <c r="S10" s="93"/>
      <c r="T10" s="93"/>
      <c r="U10" s="93"/>
      <c r="V10" s="93"/>
      <c r="W10" s="93"/>
      <c r="X10" s="93"/>
      <c r="Y10" s="93"/>
      <c r="Z10" s="93"/>
      <c r="AA10" s="93"/>
    </row>
    <row r="11" spans="2:27" s="9" customFormat="1" ht="42">
      <c r="B11" s="33" t="s">
        <v>23</v>
      </c>
      <c r="C11" s="29" t="s">
        <v>24</v>
      </c>
      <c r="D11" s="29">
        <v>24</v>
      </c>
      <c r="E11" s="30">
        <f t="shared" ref="E11:E25" si="0">D11*$E$7</f>
        <v>160</v>
      </c>
      <c r="F11" s="24"/>
      <c r="G11" s="35" t="s">
        <v>23</v>
      </c>
      <c r="H11" s="29" t="s">
        <v>24</v>
      </c>
      <c r="I11" s="29">
        <v>24</v>
      </c>
      <c r="J11" s="30">
        <f t="shared" ref="J11:J25" si="1">I11*$J$7</f>
        <v>177.77777777777777</v>
      </c>
      <c r="K11" s="24"/>
      <c r="L11" s="35" t="s">
        <v>23</v>
      </c>
      <c r="M11" s="29" t="s">
        <v>24</v>
      </c>
      <c r="N11" s="29">
        <v>24</v>
      </c>
      <c r="O11" s="30">
        <f t="shared" ref="O11:O25" si="2">N11*$O$7</f>
        <v>400</v>
      </c>
      <c r="P11" s="93"/>
      <c r="Q11" s="93"/>
      <c r="R11" s="93"/>
      <c r="S11" s="93"/>
      <c r="T11" s="93"/>
      <c r="U11" s="93"/>
      <c r="V11" s="93"/>
      <c r="W11" s="93"/>
      <c r="X11" s="93"/>
      <c r="Y11" s="93"/>
      <c r="Z11" s="93"/>
      <c r="AA11" s="93"/>
    </row>
    <row r="12" spans="2:27" s="9" customFormat="1" ht="56.1">
      <c r="B12" s="33" t="s">
        <v>25</v>
      </c>
      <c r="C12" s="29" t="s">
        <v>26</v>
      </c>
      <c r="D12" s="29">
        <v>24</v>
      </c>
      <c r="E12" s="30">
        <f t="shared" si="0"/>
        <v>160</v>
      </c>
      <c r="F12" s="24"/>
      <c r="G12" s="35" t="s">
        <v>25</v>
      </c>
      <c r="H12" s="29" t="s">
        <v>26</v>
      </c>
      <c r="I12" s="29">
        <v>24</v>
      </c>
      <c r="J12" s="30">
        <f t="shared" si="1"/>
        <v>177.77777777777777</v>
      </c>
      <c r="K12" s="24"/>
      <c r="L12" s="35" t="s">
        <v>25</v>
      </c>
      <c r="M12" s="29" t="s">
        <v>26</v>
      </c>
      <c r="N12" s="29">
        <v>24</v>
      </c>
      <c r="O12" s="30">
        <f t="shared" si="2"/>
        <v>400</v>
      </c>
      <c r="P12" s="93"/>
      <c r="Q12" s="93"/>
      <c r="R12" s="93"/>
      <c r="S12" s="93"/>
      <c r="T12" s="93"/>
      <c r="U12" s="93"/>
      <c r="V12" s="93"/>
      <c r="W12" s="93"/>
      <c r="X12" s="93"/>
      <c r="Y12" s="93"/>
      <c r="Z12" s="93"/>
      <c r="AA12" s="93"/>
    </row>
    <row r="13" spans="2:27" s="9" customFormat="1" ht="42">
      <c r="B13" s="33" t="s">
        <v>27</v>
      </c>
      <c r="C13" s="29" t="s">
        <v>26</v>
      </c>
      <c r="D13" s="29">
        <v>24</v>
      </c>
      <c r="E13" s="30">
        <f t="shared" si="0"/>
        <v>160</v>
      </c>
      <c r="F13" s="24"/>
      <c r="G13" s="35" t="s">
        <v>27</v>
      </c>
      <c r="H13" s="29" t="s">
        <v>26</v>
      </c>
      <c r="I13" s="29">
        <v>24</v>
      </c>
      <c r="J13" s="30">
        <f t="shared" si="1"/>
        <v>177.77777777777777</v>
      </c>
      <c r="K13" s="24"/>
      <c r="L13" s="35" t="s">
        <v>27</v>
      </c>
      <c r="M13" s="29" t="s">
        <v>26</v>
      </c>
      <c r="N13" s="29">
        <v>24</v>
      </c>
      <c r="O13" s="30">
        <f t="shared" si="2"/>
        <v>400</v>
      </c>
      <c r="P13" s="93"/>
      <c r="Q13" s="93"/>
      <c r="R13" s="93"/>
      <c r="S13" s="93"/>
      <c r="T13" s="93"/>
      <c r="U13" s="93"/>
      <c r="V13" s="93"/>
      <c r="W13" s="93"/>
      <c r="X13" s="93"/>
      <c r="Y13" s="93"/>
      <c r="Z13" s="93"/>
      <c r="AA13" s="93"/>
    </row>
    <row r="14" spans="2:27" s="9" customFormat="1" ht="56.1">
      <c r="B14" s="33" t="s">
        <v>28</v>
      </c>
      <c r="C14" s="29" t="s">
        <v>29</v>
      </c>
      <c r="D14" s="29">
        <v>18</v>
      </c>
      <c r="E14" s="30">
        <f t="shared" si="0"/>
        <v>120</v>
      </c>
      <c r="F14" s="24"/>
      <c r="G14" s="35" t="s">
        <v>28</v>
      </c>
      <c r="H14" s="29" t="s">
        <v>29</v>
      </c>
      <c r="I14" s="29">
        <v>18</v>
      </c>
      <c r="J14" s="30">
        <f t="shared" si="1"/>
        <v>133.33333333333334</v>
      </c>
      <c r="K14" s="24"/>
      <c r="L14" s="35" t="s">
        <v>28</v>
      </c>
      <c r="M14" s="29" t="s">
        <v>29</v>
      </c>
      <c r="N14" s="29">
        <v>18</v>
      </c>
      <c r="O14" s="30">
        <f t="shared" si="2"/>
        <v>300</v>
      </c>
      <c r="P14" s="93"/>
      <c r="Q14" s="93"/>
      <c r="R14" s="93"/>
      <c r="S14" s="93"/>
      <c r="T14" s="93"/>
      <c r="U14" s="93"/>
      <c r="V14" s="93"/>
      <c r="W14" s="93"/>
      <c r="X14" s="93"/>
      <c r="Y14" s="93"/>
      <c r="Z14" s="93"/>
      <c r="AA14" s="93"/>
    </row>
    <row r="15" spans="2:27" s="9" customFormat="1" ht="69.95">
      <c r="B15" s="33" t="s">
        <v>30</v>
      </c>
      <c r="C15" s="29" t="s">
        <v>29</v>
      </c>
      <c r="D15" s="29">
        <v>18</v>
      </c>
      <c r="E15" s="30">
        <f t="shared" si="0"/>
        <v>120</v>
      </c>
      <c r="F15" s="24"/>
      <c r="G15" s="35" t="s">
        <v>30</v>
      </c>
      <c r="H15" s="29" t="s">
        <v>29</v>
      </c>
      <c r="I15" s="29">
        <v>18</v>
      </c>
      <c r="J15" s="30">
        <f t="shared" si="1"/>
        <v>133.33333333333334</v>
      </c>
      <c r="K15" s="24"/>
      <c r="L15" s="35" t="s">
        <v>30</v>
      </c>
      <c r="M15" s="29" t="s">
        <v>29</v>
      </c>
      <c r="N15" s="29">
        <v>18</v>
      </c>
      <c r="O15" s="30">
        <f t="shared" si="2"/>
        <v>300</v>
      </c>
      <c r="P15" s="93"/>
      <c r="Q15" s="93"/>
      <c r="R15" s="93"/>
      <c r="S15" s="93"/>
      <c r="T15" s="93"/>
      <c r="U15" s="93"/>
      <c r="V15" s="93"/>
      <c r="W15" s="93"/>
      <c r="X15" s="93"/>
      <c r="Y15" s="93"/>
      <c r="Z15" s="93"/>
      <c r="AA15" s="93"/>
    </row>
    <row r="16" spans="2:27" s="9" customFormat="1" ht="56.1">
      <c r="B16" s="33" t="s">
        <v>31</v>
      </c>
      <c r="C16" s="29" t="s">
        <v>29</v>
      </c>
      <c r="D16" s="29">
        <v>18</v>
      </c>
      <c r="E16" s="30">
        <f t="shared" si="0"/>
        <v>120</v>
      </c>
      <c r="F16" s="24"/>
      <c r="G16" s="35" t="s">
        <v>31</v>
      </c>
      <c r="H16" s="29" t="s">
        <v>29</v>
      </c>
      <c r="I16" s="29">
        <v>18</v>
      </c>
      <c r="J16" s="30">
        <f t="shared" si="1"/>
        <v>133.33333333333334</v>
      </c>
      <c r="K16" s="24"/>
      <c r="L16" s="35" t="s">
        <v>31</v>
      </c>
      <c r="M16" s="29" t="s">
        <v>29</v>
      </c>
      <c r="N16" s="29">
        <v>18</v>
      </c>
      <c r="O16" s="30">
        <f t="shared" si="2"/>
        <v>300</v>
      </c>
      <c r="P16" s="93"/>
      <c r="Q16" s="93"/>
      <c r="R16" s="93"/>
      <c r="S16" s="93"/>
      <c r="T16" s="93"/>
      <c r="U16" s="93"/>
      <c r="V16" s="93"/>
      <c r="W16" s="93"/>
      <c r="X16" s="93"/>
      <c r="Y16" s="93"/>
      <c r="Z16" s="93"/>
      <c r="AA16" s="93"/>
    </row>
    <row r="17" spans="2:27" s="9" customFormat="1" ht="98.1">
      <c r="B17" s="33" t="s">
        <v>32</v>
      </c>
      <c r="C17" s="29" t="s">
        <v>29</v>
      </c>
      <c r="D17" s="29">
        <v>18</v>
      </c>
      <c r="E17" s="30">
        <f t="shared" si="0"/>
        <v>120</v>
      </c>
      <c r="F17" s="24"/>
      <c r="G17" s="35" t="s">
        <v>32</v>
      </c>
      <c r="H17" s="29" t="s">
        <v>29</v>
      </c>
      <c r="I17" s="29">
        <v>18</v>
      </c>
      <c r="J17" s="30">
        <f t="shared" si="1"/>
        <v>133.33333333333334</v>
      </c>
      <c r="K17" s="24"/>
      <c r="L17" s="35" t="s">
        <v>32</v>
      </c>
      <c r="M17" s="29" t="s">
        <v>29</v>
      </c>
      <c r="N17" s="29">
        <v>18</v>
      </c>
      <c r="O17" s="30">
        <f t="shared" si="2"/>
        <v>300</v>
      </c>
      <c r="P17" s="93"/>
      <c r="Q17" s="93"/>
      <c r="R17" s="93"/>
      <c r="S17" s="93"/>
      <c r="T17" s="93"/>
      <c r="U17" s="93"/>
      <c r="V17" s="93"/>
      <c r="W17" s="93"/>
      <c r="X17" s="93"/>
      <c r="Y17" s="93"/>
      <c r="Z17" s="93"/>
      <c r="AA17" s="93"/>
    </row>
    <row r="18" spans="2:27" s="9" customFormat="1" ht="69.95">
      <c r="B18" s="33" t="s">
        <v>33</v>
      </c>
      <c r="C18" s="29" t="s">
        <v>29</v>
      </c>
      <c r="D18" s="29">
        <v>18</v>
      </c>
      <c r="E18" s="30">
        <f t="shared" si="0"/>
        <v>120</v>
      </c>
      <c r="F18" s="24"/>
      <c r="G18" s="35" t="s">
        <v>33</v>
      </c>
      <c r="H18" s="29" t="s">
        <v>29</v>
      </c>
      <c r="I18" s="29">
        <v>18</v>
      </c>
      <c r="J18" s="30">
        <f t="shared" si="1"/>
        <v>133.33333333333334</v>
      </c>
      <c r="K18" s="24"/>
      <c r="L18" s="35" t="s">
        <v>33</v>
      </c>
      <c r="M18" s="29" t="s">
        <v>29</v>
      </c>
      <c r="N18" s="29">
        <v>18</v>
      </c>
      <c r="O18" s="30">
        <f t="shared" si="2"/>
        <v>300</v>
      </c>
      <c r="P18" s="93"/>
      <c r="Q18" s="93"/>
      <c r="R18" s="93"/>
      <c r="S18" s="93"/>
      <c r="T18" s="93"/>
      <c r="U18" s="93"/>
      <c r="V18" s="93"/>
      <c r="W18" s="93"/>
      <c r="X18" s="93"/>
      <c r="Y18" s="93"/>
      <c r="Z18" s="93"/>
      <c r="AA18" s="93"/>
    </row>
    <row r="19" spans="2:27" s="9" customFormat="1" ht="56.1">
      <c r="B19" s="33" t="s">
        <v>34</v>
      </c>
      <c r="C19" s="29" t="s">
        <v>29</v>
      </c>
      <c r="D19" s="29">
        <v>18</v>
      </c>
      <c r="E19" s="30">
        <f t="shared" si="0"/>
        <v>120</v>
      </c>
      <c r="F19" s="24"/>
      <c r="G19" s="35" t="s">
        <v>34</v>
      </c>
      <c r="H19" s="29" t="s">
        <v>29</v>
      </c>
      <c r="I19" s="29">
        <v>18</v>
      </c>
      <c r="J19" s="30">
        <f t="shared" si="1"/>
        <v>133.33333333333334</v>
      </c>
      <c r="K19" s="24"/>
      <c r="L19" s="35" t="s">
        <v>34</v>
      </c>
      <c r="M19" s="29" t="s">
        <v>29</v>
      </c>
      <c r="N19" s="29">
        <v>18</v>
      </c>
      <c r="O19" s="30">
        <f t="shared" si="2"/>
        <v>300</v>
      </c>
      <c r="P19" s="93"/>
      <c r="Q19" s="93"/>
      <c r="R19" s="93"/>
      <c r="S19" s="93"/>
      <c r="T19" s="93"/>
      <c r="U19" s="93"/>
      <c r="V19" s="93"/>
      <c r="W19" s="93"/>
      <c r="X19" s="93"/>
      <c r="Y19" s="93"/>
      <c r="Z19" s="93"/>
      <c r="AA19" s="93"/>
    </row>
    <row r="20" spans="2:27" s="9" customFormat="1" ht="56.1">
      <c r="B20" s="33" t="s">
        <v>35</v>
      </c>
      <c r="C20" s="29" t="s">
        <v>29</v>
      </c>
      <c r="D20" s="29">
        <v>18</v>
      </c>
      <c r="E20" s="30">
        <f t="shared" si="0"/>
        <v>120</v>
      </c>
      <c r="F20" s="24"/>
      <c r="G20" s="35" t="s">
        <v>35</v>
      </c>
      <c r="H20" s="29" t="s">
        <v>29</v>
      </c>
      <c r="I20" s="29">
        <v>18</v>
      </c>
      <c r="J20" s="30">
        <f t="shared" si="1"/>
        <v>133.33333333333334</v>
      </c>
      <c r="K20" s="24"/>
      <c r="L20" s="35" t="s">
        <v>35</v>
      </c>
      <c r="M20" s="29" t="s">
        <v>29</v>
      </c>
      <c r="N20" s="29">
        <v>18</v>
      </c>
      <c r="O20" s="30">
        <f t="shared" si="2"/>
        <v>300</v>
      </c>
      <c r="P20" s="93"/>
      <c r="Q20" s="93"/>
      <c r="R20" s="93"/>
      <c r="S20" s="93"/>
      <c r="T20" s="93"/>
      <c r="U20" s="93"/>
      <c r="V20" s="93"/>
      <c r="W20" s="93"/>
      <c r="X20" s="93"/>
      <c r="Y20" s="93"/>
      <c r="Z20" s="93"/>
      <c r="AA20" s="93"/>
    </row>
    <row r="21" spans="2:27" s="9" customFormat="1" ht="69.95">
      <c r="B21" s="33" t="s">
        <v>36</v>
      </c>
      <c r="C21" s="29" t="s">
        <v>29</v>
      </c>
      <c r="D21" s="29">
        <v>18</v>
      </c>
      <c r="E21" s="30">
        <f t="shared" si="0"/>
        <v>120</v>
      </c>
      <c r="F21" s="24"/>
      <c r="G21" s="35" t="s">
        <v>36</v>
      </c>
      <c r="H21" s="29" t="s">
        <v>29</v>
      </c>
      <c r="I21" s="29">
        <v>18</v>
      </c>
      <c r="J21" s="30">
        <f t="shared" si="1"/>
        <v>133.33333333333334</v>
      </c>
      <c r="K21" s="24"/>
      <c r="L21" s="35" t="s">
        <v>36</v>
      </c>
      <c r="M21" s="29" t="s">
        <v>29</v>
      </c>
      <c r="N21" s="29">
        <v>18</v>
      </c>
      <c r="O21" s="30">
        <f t="shared" si="2"/>
        <v>300</v>
      </c>
      <c r="P21" s="93"/>
      <c r="Q21" s="93"/>
      <c r="R21" s="93"/>
      <c r="S21" s="93"/>
      <c r="T21" s="93"/>
      <c r="U21" s="93"/>
      <c r="V21" s="93"/>
      <c r="W21" s="93"/>
      <c r="X21" s="93"/>
      <c r="Y21" s="93"/>
      <c r="Z21" s="93"/>
      <c r="AA21" s="93"/>
    </row>
    <row r="22" spans="2:27" s="9" customFormat="1" ht="42">
      <c r="B22" s="33" t="s">
        <v>37</v>
      </c>
      <c r="C22" s="29" t="s">
        <v>38</v>
      </c>
      <c r="D22" s="29">
        <v>12</v>
      </c>
      <c r="E22" s="30">
        <f t="shared" si="0"/>
        <v>80</v>
      </c>
      <c r="F22" s="24"/>
      <c r="G22" s="35" t="s">
        <v>37</v>
      </c>
      <c r="H22" s="29" t="s">
        <v>38</v>
      </c>
      <c r="I22" s="29">
        <v>12</v>
      </c>
      <c r="J22" s="30">
        <f t="shared" si="1"/>
        <v>88.888888888888886</v>
      </c>
      <c r="K22" s="24"/>
      <c r="L22" s="35" t="s">
        <v>37</v>
      </c>
      <c r="M22" s="29" t="s">
        <v>38</v>
      </c>
      <c r="N22" s="29">
        <v>12</v>
      </c>
      <c r="O22" s="30">
        <f t="shared" si="2"/>
        <v>200</v>
      </c>
      <c r="P22" s="93"/>
      <c r="Q22" s="93"/>
      <c r="R22" s="93"/>
      <c r="S22" s="93"/>
      <c r="T22" s="93"/>
      <c r="U22" s="93"/>
      <c r="V22" s="93"/>
      <c r="W22" s="93"/>
      <c r="X22" s="93"/>
      <c r="Y22" s="93"/>
      <c r="Z22" s="93"/>
      <c r="AA22" s="93"/>
    </row>
    <row r="23" spans="2:27" s="9" customFormat="1" ht="69.95">
      <c r="B23" s="33" t="s">
        <v>39</v>
      </c>
      <c r="C23" s="29" t="s">
        <v>40</v>
      </c>
      <c r="D23" s="29">
        <v>6</v>
      </c>
      <c r="E23" s="30">
        <f t="shared" si="0"/>
        <v>40</v>
      </c>
      <c r="F23" s="24"/>
      <c r="G23" s="35" t="s">
        <v>39</v>
      </c>
      <c r="H23" s="29" t="s">
        <v>40</v>
      </c>
      <c r="I23" s="29">
        <v>6</v>
      </c>
      <c r="J23" s="30">
        <f t="shared" si="1"/>
        <v>44.444444444444443</v>
      </c>
      <c r="K23" s="24"/>
      <c r="L23" s="35" t="s">
        <v>39</v>
      </c>
      <c r="M23" s="29" t="s">
        <v>40</v>
      </c>
      <c r="N23" s="29">
        <v>6</v>
      </c>
      <c r="O23" s="30">
        <f t="shared" si="2"/>
        <v>100</v>
      </c>
      <c r="P23" s="93"/>
      <c r="Q23" s="93"/>
      <c r="R23" s="93"/>
      <c r="S23" s="93"/>
      <c r="T23" s="93"/>
      <c r="U23" s="93"/>
      <c r="V23" s="93"/>
      <c r="W23" s="93"/>
      <c r="X23" s="93"/>
      <c r="Y23" s="93"/>
      <c r="Z23" s="93"/>
      <c r="AA23" s="93"/>
    </row>
    <row r="24" spans="2:27" s="9" customFormat="1" ht="56.1">
      <c r="B24" s="33" t="s">
        <v>41</v>
      </c>
      <c r="C24" s="29" t="s">
        <v>40</v>
      </c>
      <c r="D24" s="29">
        <v>6</v>
      </c>
      <c r="E24" s="30">
        <f t="shared" si="0"/>
        <v>40</v>
      </c>
      <c r="F24" s="24"/>
      <c r="G24" s="35" t="s">
        <v>41</v>
      </c>
      <c r="H24" s="29" t="s">
        <v>40</v>
      </c>
      <c r="I24" s="29">
        <v>6</v>
      </c>
      <c r="J24" s="30">
        <f t="shared" si="1"/>
        <v>44.444444444444443</v>
      </c>
      <c r="K24" s="24"/>
      <c r="L24" s="35" t="s">
        <v>41</v>
      </c>
      <c r="M24" s="29" t="s">
        <v>40</v>
      </c>
      <c r="N24" s="29">
        <v>6</v>
      </c>
      <c r="O24" s="30">
        <f t="shared" si="2"/>
        <v>100</v>
      </c>
      <c r="P24" s="93"/>
      <c r="Q24" s="93"/>
      <c r="R24" s="93"/>
      <c r="S24" s="93"/>
      <c r="T24" s="93"/>
      <c r="U24" s="93"/>
      <c r="V24" s="93"/>
      <c r="W24" s="93"/>
      <c r="X24" s="93"/>
      <c r="Y24" s="93"/>
      <c r="Z24" s="93"/>
      <c r="AA24" s="93"/>
    </row>
    <row r="25" spans="2:27" s="9" customFormat="1" ht="56.1">
      <c r="B25" s="34" t="s">
        <v>42</v>
      </c>
      <c r="C25" s="31" t="s">
        <v>43</v>
      </c>
      <c r="D25" s="31">
        <v>3</v>
      </c>
      <c r="E25" s="32">
        <f t="shared" si="0"/>
        <v>20</v>
      </c>
      <c r="F25" s="24"/>
      <c r="G25" s="36" t="s">
        <v>42</v>
      </c>
      <c r="H25" s="31" t="s">
        <v>43</v>
      </c>
      <c r="I25" s="31">
        <v>3</v>
      </c>
      <c r="J25" s="32">
        <f t="shared" si="1"/>
        <v>22.222222222222221</v>
      </c>
      <c r="K25" s="24"/>
      <c r="L25" s="36" t="s">
        <v>42</v>
      </c>
      <c r="M25" s="31" t="s">
        <v>43</v>
      </c>
      <c r="N25" s="31">
        <v>3</v>
      </c>
      <c r="O25" s="32">
        <f t="shared" si="2"/>
        <v>50</v>
      </c>
      <c r="P25" s="93"/>
      <c r="Q25" s="93"/>
      <c r="R25" s="93"/>
      <c r="S25" s="93"/>
      <c r="T25" s="93"/>
      <c r="U25" s="93"/>
      <c r="V25" s="93"/>
      <c r="W25" s="93"/>
      <c r="X25" s="93"/>
      <c r="Y25" s="93"/>
      <c r="Z25" s="93"/>
      <c r="AA25" s="93"/>
    </row>
    <row r="26" spans="2:27" ht="14.1">
      <c r="B26" s="92"/>
      <c r="C26" s="92"/>
      <c r="D26" s="92"/>
      <c r="E26" s="92"/>
      <c r="F26" s="92"/>
      <c r="G26" s="92"/>
      <c r="H26" s="92"/>
      <c r="I26" s="92"/>
      <c r="J26" s="92"/>
      <c r="K26" s="92"/>
      <c r="L26" s="92"/>
      <c r="M26" s="92"/>
      <c r="N26" s="92"/>
      <c r="O26" s="92"/>
      <c r="P26" s="92"/>
      <c r="Q26" s="92"/>
      <c r="R26" s="92"/>
      <c r="S26" s="92"/>
      <c r="T26" s="92"/>
      <c r="U26" s="92"/>
      <c r="V26" s="92"/>
      <c r="W26" s="92"/>
      <c r="X26" s="92"/>
      <c r="Y26" s="92"/>
      <c r="Z26" s="92"/>
      <c r="AA26" s="92"/>
    </row>
    <row r="27" spans="2:27" ht="14.1">
      <c r="B27" s="92"/>
      <c r="C27" s="92"/>
      <c r="D27" s="92"/>
      <c r="E27" s="92"/>
      <c r="F27" s="92"/>
      <c r="G27" s="92"/>
      <c r="H27" s="92"/>
      <c r="I27" s="92"/>
      <c r="J27" s="92"/>
      <c r="K27" s="92"/>
      <c r="L27" s="92"/>
      <c r="M27" s="92"/>
      <c r="N27" s="92"/>
      <c r="O27" s="92"/>
      <c r="P27" s="92"/>
      <c r="Q27" s="92"/>
      <c r="R27" s="92"/>
      <c r="S27" s="92"/>
      <c r="T27" s="92"/>
      <c r="U27" s="92"/>
      <c r="V27" s="92"/>
      <c r="W27" s="92"/>
      <c r="X27" s="92"/>
      <c r="Y27" s="92"/>
      <c r="Z27" s="92"/>
      <c r="AA27" s="92"/>
    </row>
    <row r="28" spans="2:27" ht="14.1">
      <c r="B28" s="92"/>
      <c r="C28" s="92"/>
      <c r="D28" s="92"/>
      <c r="E28" s="92"/>
      <c r="F28" s="92"/>
      <c r="G28" s="92"/>
      <c r="H28" s="92"/>
      <c r="I28" s="92"/>
      <c r="J28" s="92"/>
      <c r="K28" s="92"/>
      <c r="L28" s="92"/>
      <c r="M28" s="92"/>
      <c r="N28" s="92"/>
      <c r="O28" s="92"/>
      <c r="P28" s="92"/>
      <c r="Q28" s="92"/>
      <c r="R28" s="92"/>
      <c r="S28" s="92"/>
      <c r="T28" s="92"/>
      <c r="U28" s="92"/>
      <c r="V28" s="92"/>
      <c r="W28" s="92"/>
      <c r="X28" s="92"/>
      <c r="Y28" s="92"/>
      <c r="Z28" s="92"/>
      <c r="AA28" s="92"/>
    </row>
    <row r="29" spans="2:27" ht="14.1">
      <c r="B29" s="13"/>
      <c r="I29" s="92"/>
      <c r="J29" s="92"/>
      <c r="K29" s="92"/>
      <c r="L29" s="92"/>
      <c r="M29" s="92"/>
      <c r="N29" s="92"/>
      <c r="O29" s="92"/>
      <c r="P29" s="92"/>
      <c r="Q29" s="92"/>
      <c r="R29" s="92"/>
      <c r="S29" s="92"/>
      <c r="T29" s="92"/>
      <c r="U29" s="92"/>
      <c r="V29" s="92"/>
      <c r="W29" s="92"/>
      <c r="X29" s="92"/>
      <c r="Y29" s="92"/>
      <c r="Z29" s="92"/>
      <c r="AA29" s="92"/>
    </row>
    <row r="30" spans="2:27" ht="14.1">
      <c r="B30" s="92"/>
      <c r="C30" s="92"/>
      <c r="D30" s="92"/>
      <c r="E30" s="92"/>
      <c r="F30" s="92"/>
      <c r="G30" s="92"/>
      <c r="H30" s="92"/>
      <c r="I30" s="92"/>
      <c r="J30" s="92"/>
      <c r="K30" s="92"/>
      <c r="L30" s="92"/>
      <c r="M30" s="92"/>
      <c r="N30" s="92"/>
      <c r="O30" s="92"/>
      <c r="P30" s="92"/>
      <c r="Q30" s="92"/>
      <c r="R30" s="92"/>
      <c r="S30" s="92"/>
      <c r="T30" s="92"/>
      <c r="U30" s="92"/>
      <c r="V30" s="92"/>
      <c r="W30" s="92"/>
      <c r="X30" s="92"/>
      <c r="Y30" s="92"/>
      <c r="Z30" s="92"/>
      <c r="AA30" s="92"/>
    </row>
    <row r="31" spans="2:27" ht="14.1" customHeight="1">
      <c r="B31" s="14"/>
      <c r="C31" s="6"/>
      <c r="D31" s="6"/>
      <c r="E31" s="5"/>
      <c r="F31" s="14" t="s">
        <v>0</v>
      </c>
      <c r="G31" s="12"/>
      <c r="H31" s="12"/>
      <c r="I31" s="92"/>
      <c r="J31" s="92"/>
      <c r="K31" s="92"/>
      <c r="L31" s="92"/>
      <c r="M31" s="92"/>
      <c r="N31" s="92"/>
      <c r="O31" s="92"/>
      <c r="P31" s="92"/>
      <c r="Q31" s="92"/>
      <c r="R31" s="92"/>
      <c r="S31" s="92"/>
      <c r="T31" s="92"/>
      <c r="U31" s="92"/>
      <c r="V31" s="92"/>
      <c r="W31" s="92"/>
      <c r="X31" s="92"/>
      <c r="Y31" s="92"/>
      <c r="Z31" s="92"/>
      <c r="AA31" s="92"/>
    </row>
    <row r="32" spans="2:27" ht="14.1">
      <c r="B32" s="12"/>
      <c r="C32" s="12"/>
      <c r="D32" s="12"/>
      <c r="E32" s="8"/>
      <c r="F32" s="12"/>
      <c r="G32" s="12"/>
      <c r="H32" s="12"/>
      <c r="I32" s="92"/>
      <c r="J32" s="92"/>
      <c r="K32" s="92"/>
      <c r="L32" s="92"/>
      <c r="M32" s="92"/>
      <c r="N32" s="92"/>
      <c r="O32" s="92"/>
      <c r="P32" s="92"/>
      <c r="Q32" s="92"/>
      <c r="R32" s="92"/>
      <c r="S32" s="92"/>
      <c r="T32" s="92"/>
      <c r="U32" s="92"/>
      <c r="V32" s="92"/>
      <c r="W32" s="92"/>
      <c r="X32" s="92"/>
      <c r="Y32" s="92"/>
      <c r="Z32" s="92"/>
      <c r="AA32" s="92"/>
    </row>
    <row r="33" spans="2:27" ht="14.1">
      <c r="I33" s="92"/>
      <c r="J33" s="92"/>
      <c r="K33" s="92"/>
      <c r="L33" s="92"/>
      <c r="M33" s="92"/>
      <c r="N33" s="92"/>
      <c r="O33" s="92"/>
      <c r="P33" s="92"/>
      <c r="Q33" s="92"/>
      <c r="R33" s="92"/>
      <c r="S33" s="92"/>
      <c r="T33" s="92"/>
      <c r="U33" s="92"/>
      <c r="V33" s="92"/>
      <c r="W33" s="92"/>
      <c r="X33" s="92"/>
      <c r="Y33" s="92"/>
      <c r="Z33" s="92"/>
      <c r="AA33" s="92"/>
    </row>
    <row r="34" spans="2:27" ht="14.1">
      <c r="I34" s="92"/>
      <c r="J34" s="92"/>
      <c r="K34" s="92"/>
      <c r="L34" s="92"/>
      <c r="M34" s="92"/>
      <c r="N34" s="92"/>
      <c r="O34" s="92"/>
      <c r="P34" s="92"/>
      <c r="Q34" s="92"/>
      <c r="R34" s="92"/>
      <c r="S34" s="92"/>
      <c r="T34" s="92"/>
      <c r="U34" s="92"/>
      <c r="V34" s="92"/>
      <c r="W34" s="92"/>
      <c r="X34" s="92"/>
      <c r="Y34" s="92"/>
      <c r="Z34" s="92"/>
      <c r="AA34" s="92"/>
    </row>
    <row r="35" spans="2:27" ht="14.1">
      <c r="I35" s="92"/>
      <c r="J35" s="92"/>
      <c r="K35" s="92"/>
      <c r="L35" s="92"/>
      <c r="M35" s="92"/>
      <c r="N35" s="92"/>
      <c r="O35" s="92"/>
      <c r="P35" s="92"/>
      <c r="Q35" s="92"/>
      <c r="R35" s="92"/>
      <c r="S35" s="92"/>
      <c r="T35" s="92"/>
      <c r="U35" s="92"/>
      <c r="V35" s="92"/>
      <c r="W35" s="92"/>
      <c r="X35" s="92"/>
      <c r="Y35" s="92"/>
      <c r="Z35" s="92"/>
      <c r="AA35" s="92"/>
    </row>
    <row r="36" spans="2:27" ht="14.1">
      <c r="I36" s="92"/>
      <c r="J36" s="92"/>
      <c r="K36" s="92"/>
      <c r="L36" s="92"/>
      <c r="M36" s="92"/>
      <c r="N36" s="92"/>
      <c r="O36" s="92"/>
      <c r="P36" s="92"/>
      <c r="Q36" s="92"/>
      <c r="R36" s="92"/>
      <c r="S36" s="92"/>
      <c r="T36" s="92"/>
      <c r="U36" s="92"/>
      <c r="V36" s="92"/>
      <c r="W36" s="92"/>
      <c r="X36" s="92"/>
      <c r="Y36" s="92"/>
      <c r="Z36" s="92"/>
      <c r="AA36" s="92"/>
    </row>
    <row r="37" spans="2:27" ht="14.1">
      <c r="I37" s="92"/>
      <c r="J37" s="92"/>
      <c r="K37" s="92"/>
      <c r="L37" s="92"/>
      <c r="M37" s="92"/>
      <c r="N37" s="92"/>
      <c r="O37" s="92"/>
      <c r="P37" s="92"/>
      <c r="Q37" s="92"/>
      <c r="R37" s="92"/>
      <c r="S37" s="92"/>
      <c r="T37" s="92"/>
      <c r="U37" s="92"/>
      <c r="V37" s="92"/>
      <c r="W37" s="92"/>
      <c r="X37" s="92"/>
      <c r="Y37" s="92"/>
      <c r="Z37" s="92"/>
      <c r="AA37" s="92"/>
    </row>
    <row r="38" spans="2:27" ht="14.1">
      <c r="I38" s="92"/>
      <c r="J38" s="92"/>
      <c r="K38" s="92"/>
      <c r="L38" s="92"/>
      <c r="M38" s="92"/>
      <c r="N38" s="92"/>
      <c r="O38" s="92"/>
      <c r="P38" s="92"/>
      <c r="Q38" s="92"/>
      <c r="R38" s="92"/>
      <c r="S38" s="92"/>
      <c r="T38" s="92"/>
      <c r="U38" s="92"/>
      <c r="V38" s="92"/>
      <c r="W38" s="92"/>
      <c r="X38" s="92"/>
      <c r="Y38" s="92"/>
      <c r="Z38" s="92"/>
      <c r="AA38" s="92"/>
    </row>
    <row r="39" spans="2:27" ht="14.1">
      <c r="I39" s="92"/>
      <c r="J39" s="92"/>
      <c r="K39" s="92"/>
      <c r="L39" s="92"/>
      <c r="M39" s="92"/>
      <c r="N39" s="92"/>
      <c r="O39" s="92"/>
      <c r="P39" s="92"/>
      <c r="Q39" s="92"/>
      <c r="R39" s="92"/>
      <c r="S39" s="92"/>
      <c r="T39" s="92"/>
      <c r="U39" s="92"/>
      <c r="V39" s="92"/>
      <c r="W39" s="92"/>
      <c r="X39" s="92"/>
      <c r="Y39" s="92"/>
      <c r="Z39" s="92"/>
      <c r="AA39" s="92"/>
    </row>
    <row r="40" spans="2:27" ht="14.1">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row>
    <row r="41" spans="2:27" ht="14.1">
      <c r="B41" s="92"/>
      <c r="C41" s="92"/>
      <c r="D41" s="92"/>
      <c r="E41" s="92"/>
      <c r="F41" s="92"/>
      <c r="G41" s="92"/>
      <c r="H41" s="92"/>
      <c r="I41" s="92"/>
      <c r="J41" s="92"/>
      <c r="K41" s="92"/>
      <c r="L41" s="92"/>
      <c r="M41" s="92"/>
      <c r="N41" s="92"/>
      <c r="O41" s="92"/>
      <c r="P41" s="92"/>
      <c r="Q41" s="92"/>
      <c r="R41" s="92"/>
      <c r="S41" s="92"/>
      <c r="T41" s="92"/>
      <c r="U41" s="92"/>
      <c r="V41" s="92"/>
      <c r="W41" s="92"/>
      <c r="X41" s="92"/>
      <c r="Y41" s="92"/>
      <c r="Z41" s="92"/>
      <c r="AA41" s="92"/>
    </row>
    <row r="42" spans="2:27" ht="14.1">
      <c r="B42" s="92"/>
      <c r="C42" s="92"/>
      <c r="D42" s="92"/>
      <c r="E42" s="92"/>
      <c r="F42" s="92"/>
      <c r="G42" s="92"/>
      <c r="H42" s="92"/>
      <c r="I42" s="92"/>
      <c r="J42" s="92"/>
      <c r="K42" s="92"/>
      <c r="L42" s="92"/>
      <c r="M42" s="92"/>
      <c r="N42" s="92"/>
      <c r="O42" s="92"/>
      <c r="P42" s="92"/>
      <c r="Q42" s="92"/>
      <c r="R42" s="92"/>
      <c r="S42" s="92"/>
      <c r="T42" s="92"/>
      <c r="U42" s="92"/>
      <c r="V42" s="92"/>
      <c r="W42" s="92"/>
      <c r="X42" s="92"/>
      <c r="Y42" s="92"/>
      <c r="Z42" s="92"/>
      <c r="AA42" s="92"/>
    </row>
    <row r="43" spans="2:27" ht="14.1">
      <c r="B43" s="92"/>
      <c r="C43" s="92"/>
      <c r="D43" s="92"/>
      <c r="E43" s="92"/>
      <c r="F43" s="92"/>
      <c r="G43" s="92"/>
      <c r="H43" s="92"/>
      <c r="I43" s="92"/>
      <c r="J43" s="92"/>
      <c r="K43" s="92"/>
      <c r="L43" s="92"/>
      <c r="M43" s="92"/>
      <c r="N43" s="92"/>
      <c r="O43" s="92"/>
      <c r="P43" s="92"/>
      <c r="Q43" s="92"/>
      <c r="R43" s="92"/>
      <c r="S43" s="92"/>
      <c r="T43" s="92"/>
      <c r="U43" s="92"/>
      <c r="V43" s="92"/>
      <c r="W43" s="92"/>
      <c r="X43" s="92"/>
      <c r="Y43" s="92"/>
      <c r="Z43" s="92"/>
      <c r="AA43" s="92"/>
    </row>
    <row r="44" spans="2:27" ht="14.1">
      <c r="B44" s="15"/>
      <c r="C44" s="15"/>
      <c r="D44" s="15"/>
      <c r="E44" s="15"/>
      <c r="F44" s="1"/>
      <c r="G44" s="15"/>
      <c r="H44" s="15"/>
      <c r="I44" s="15"/>
      <c r="J44" s="92"/>
      <c r="K44" s="92"/>
      <c r="L44" s="92"/>
      <c r="M44" s="92"/>
      <c r="N44" s="92"/>
      <c r="O44" s="92"/>
      <c r="P44" s="92"/>
      <c r="Q44" s="92"/>
      <c r="R44" s="92"/>
      <c r="S44" s="92"/>
      <c r="T44" s="92"/>
      <c r="U44" s="92"/>
      <c r="V44" s="92"/>
      <c r="W44" s="92"/>
      <c r="X44" s="92"/>
      <c r="Y44" s="92"/>
      <c r="Z44" s="92"/>
      <c r="AA44" s="92"/>
    </row>
    <row r="45" spans="2:27" ht="15">
      <c r="B45" s="16" t="s">
        <v>1</v>
      </c>
      <c r="C45" s="17">
        <v>1.0960000000000001</v>
      </c>
      <c r="D45" s="18">
        <f>C45*C45</f>
        <v>1.2012160000000003</v>
      </c>
      <c r="E45" s="8"/>
      <c r="F45" s="1"/>
      <c r="G45" s="16" t="s">
        <v>2</v>
      </c>
      <c r="H45" s="17">
        <v>2.0449999999999999</v>
      </c>
      <c r="I45" s="18">
        <f>2.045*2.045</f>
        <v>4.1820249999999994</v>
      </c>
      <c r="J45" s="92"/>
      <c r="K45" s="92"/>
      <c r="L45" s="92"/>
      <c r="M45" s="92"/>
      <c r="N45" s="92"/>
      <c r="O45" s="92"/>
      <c r="P45" s="92"/>
      <c r="Q45" s="92"/>
      <c r="R45" s="92"/>
      <c r="S45" s="92"/>
      <c r="T45" s="92"/>
      <c r="U45" s="92"/>
      <c r="V45" s="92"/>
      <c r="W45" s="92"/>
      <c r="X45" s="92"/>
      <c r="Y45" s="92"/>
      <c r="Z45" s="92"/>
      <c r="AA45" s="92"/>
    </row>
    <row r="46" spans="2:27" ht="29.1">
      <c r="B46" s="19" t="s">
        <v>3</v>
      </c>
      <c r="C46" s="91">
        <v>60</v>
      </c>
      <c r="D46" s="20">
        <f>C46/100</f>
        <v>0.6</v>
      </c>
      <c r="E46" s="8"/>
      <c r="F46" s="1"/>
      <c r="G46" s="19" t="s">
        <v>3</v>
      </c>
      <c r="H46" s="91">
        <v>50</v>
      </c>
      <c r="I46" s="20">
        <f>H46/100</f>
        <v>0.5</v>
      </c>
      <c r="J46" s="92"/>
      <c r="K46" s="92"/>
      <c r="L46" s="92"/>
      <c r="M46" s="92"/>
      <c r="N46" s="92"/>
      <c r="O46" s="92"/>
      <c r="P46" s="92"/>
      <c r="Q46" s="92"/>
      <c r="R46" s="92"/>
      <c r="S46" s="92"/>
      <c r="T46" s="92"/>
      <c r="U46" s="92"/>
      <c r="V46" s="92"/>
      <c r="W46" s="92"/>
      <c r="X46" s="92"/>
      <c r="Y46" s="92"/>
      <c r="Z46" s="92"/>
      <c r="AA46" s="92"/>
    </row>
    <row r="47" spans="2:27" ht="29.1">
      <c r="B47" s="19" t="s">
        <v>4</v>
      </c>
      <c r="C47" s="21">
        <f>1-D46</f>
        <v>0.4</v>
      </c>
      <c r="D47" s="20">
        <f>1-D46</f>
        <v>0.4</v>
      </c>
      <c r="E47" s="8"/>
      <c r="F47" s="1"/>
      <c r="G47" s="19" t="s">
        <v>4</v>
      </c>
      <c r="H47" s="21">
        <f>1-I46</f>
        <v>0.5</v>
      </c>
      <c r="I47" s="20">
        <f>1-I46</f>
        <v>0.5</v>
      </c>
      <c r="J47" s="92"/>
      <c r="K47" s="92"/>
      <c r="L47" s="92"/>
      <c r="M47" s="92"/>
      <c r="N47" s="92"/>
      <c r="O47" s="92"/>
      <c r="P47" s="92"/>
      <c r="Q47" s="92"/>
      <c r="R47" s="92"/>
      <c r="S47" s="92"/>
      <c r="T47" s="92"/>
      <c r="U47" s="92"/>
      <c r="V47" s="92"/>
      <c r="W47" s="92"/>
      <c r="X47" s="92"/>
      <c r="Y47" s="92"/>
      <c r="Z47" s="92"/>
      <c r="AA47" s="92"/>
    </row>
    <row r="48" spans="2:27" ht="15">
      <c r="B48" s="19" t="s">
        <v>44</v>
      </c>
      <c r="C48" s="91">
        <v>20</v>
      </c>
      <c r="D48" s="20"/>
      <c r="E48" s="8"/>
      <c r="F48" s="1"/>
      <c r="G48" s="19" t="s">
        <v>44</v>
      </c>
      <c r="H48" s="91">
        <v>44</v>
      </c>
      <c r="I48" s="20"/>
      <c r="J48" s="92"/>
      <c r="K48" s="92"/>
      <c r="L48" s="92"/>
      <c r="M48" s="92"/>
      <c r="N48" s="92"/>
      <c r="O48" s="92"/>
      <c r="P48" s="92"/>
      <c r="Q48" s="92"/>
      <c r="R48" s="92"/>
      <c r="S48" s="92"/>
      <c r="T48" s="92"/>
      <c r="U48" s="92"/>
      <c r="V48" s="92"/>
      <c r="W48" s="92"/>
      <c r="X48" s="92"/>
      <c r="Y48" s="92"/>
      <c r="Z48" s="92"/>
      <c r="AA48" s="92"/>
    </row>
    <row r="49" spans="2:27" ht="15">
      <c r="B49" s="37"/>
      <c r="C49" s="37"/>
      <c r="D49" s="37"/>
      <c r="E49" s="8"/>
      <c r="F49" s="1"/>
      <c r="G49" s="19" t="s">
        <v>6</v>
      </c>
      <c r="H49" s="21">
        <v>1.5</v>
      </c>
      <c r="I49" s="20">
        <v>1.5</v>
      </c>
      <c r="J49" s="92"/>
      <c r="K49" s="92"/>
      <c r="L49" s="92"/>
      <c r="M49" s="92"/>
      <c r="N49" s="92"/>
      <c r="O49" s="92"/>
      <c r="P49" s="92"/>
      <c r="Q49" s="92"/>
      <c r="R49" s="92"/>
      <c r="S49" s="92"/>
      <c r="T49" s="92"/>
      <c r="U49" s="92"/>
      <c r="V49" s="92"/>
      <c r="W49" s="92"/>
      <c r="X49" s="92"/>
      <c r="Y49" s="92"/>
      <c r="Z49" s="92"/>
      <c r="AA49" s="92"/>
    </row>
    <row r="50" spans="2:27" ht="14.1">
      <c r="B50" s="38"/>
      <c r="C50" s="38"/>
      <c r="D50" s="38"/>
      <c r="E50" s="8"/>
      <c r="F50" s="1"/>
      <c r="G50" s="22"/>
      <c r="H50" s="22"/>
      <c r="I50" s="22"/>
      <c r="J50" s="92"/>
      <c r="K50" s="92"/>
      <c r="L50" s="92"/>
      <c r="M50" s="92"/>
      <c r="N50" s="92"/>
      <c r="O50" s="92"/>
      <c r="P50" s="92"/>
      <c r="Q50" s="92"/>
      <c r="R50" s="92"/>
      <c r="S50" s="92"/>
      <c r="T50" s="92"/>
      <c r="U50" s="92"/>
      <c r="V50" s="92"/>
      <c r="W50" s="92"/>
      <c r="X50" s="92"/>
      <c r="Y50" s="92"/>
      <c r="Z50" s="92"/>
      <c r="AA50" s="92"/>
    </row>
    <row r="51" spans="2:27" ht="15.95">
      <c r="B51" s="23" t="s">
        <v>45</v>
      </c>
      <c r="C51" s="96">
        <f>(SQRT((D45*D46*D47)/C48))*100</f>
        <v>12.006078460513244</v>
      </c>
      <c r="D51" s="100"/>
      <c r="E51" s="8"/>
      <c r="F51" s="1"/>
      <c r="G51" s="23" t="s">
        <v>46</v>
      </c>
      <c r="H51" s="98">
        <f>100*(SQRT((I45*I46*I47*I49)/H48))</f>
        <v>18.879157428955157</v>
      </c>
      <c r="I51" s="98"/>
      <c r="J51" s="92"/>
      <c r="K51" s="92"/>
      <c r="L51" s="92"/>
      <c r="M51" s="92"/>
      <c r="N51" s="92"/>
      <c r="O51" s="92"/>
      <c r="P51" s="92"/>
      <c r="Q51" s="92"/>
      <c r="R51" s="92"/>
      <c r="S51" s="92"/>
      <c r="T51" s="92"/>
      <c r="U51" s="92"/>
      <c r="V51" s="92"/>
      <c r="W51" s="92"/>
      <c r="X51" s="92"/>
      <c r="Y51" s="92"/>
      <c r="Z51" s="92"/>
      <c r="AA51" s="92"/>
    </row>
    <row r="52" spans="2:27" ht="14.1">
      <c r="B52" s="92"/>
      <c r="C52" s="92"/>
      <c r="D52" s="92"/>
      <c r="E52" s="92"/>
      <c r="F52" s="92"/>
      <c r="G52" s="92"/>
      <c r="H52" s="92"/>
      <c r="I52" s="92"/>
      <c r="J52" s="92"/>
      <c r="K52" s="92"/>
      <c r="L52" s="92"/>
      <c r="M52" s="92"/>
      <c r="N52" s="92"/>
      <c r="O52" s="92"/>
      <c r="P52" s="92"/>
      <c r="Q52" s="92"/>
      <c r="R52" s="92"/>
      <c r="S52" s="92"/>
      <c r="T52" s="92"/>
      <c r="U52" s="92"/>
      <c r="V52" s="92"/>
      <c r="W52" s="92"/>
      <c r="X52" s="92"/>
      <c r="Y52" s="92"/>
      <c r="Z52" s="92"/>
      <c r="AA52" s="92"/>
    </row>
    <row r="53" spans="2:27" ht="14.1">
      <c r="B53" s="92"/>
      <c r="C53" s="92"/>
      <c r="D53" s="92"/>
      <c r="E53" s="92"/>
      <c r="F53" s="92"/>
      <c r="G53" s="92"/>
      <c r="H53" s="92"/>
      <c r="I53" s="92"/>
      <c r="J53" s="92"/>
      <c r="K53" s="92"/>
      <c r="L53" s="92"/>
      <c r="M53" s="92"/>
      <c r="N53" s="92"/>
      <c r="O53" s="92"/>
      <c r="P53" s="92"/>
      <c r="Q53" s="92"/>
      <c r="R53" s="92"/>
      <c r="S53" s="92"/>
      <c r="T53" s="92"/>
      <c r="U53" s="92"/>
      <c r="V53" s="92"/>
      <c r="W53" s="92"/>
      <c r="X53" s="92"/>
      <c r="Y53" s="92"/>
      <c r="Z53" s="92"/>
      <c r="AA53" s="92"/>
    </row>
    <row r="54" spans="2:27" ht="14.1">
      <c r="B54" s="92"/>
      <c r="C54" s="92"/>
      <c r="D54" s="92"/>
      <c r="E54" s="92"/>
      <c r="F54" s="92"/>
      <c r="G54" s="92"/>
      <c r="H54" s="92"/>
      <c r="I54" s="92"/>
      <c r="J54" s="92"/>
      <c r="K54" s="92"/>
      <c r="L54" s="92"/>
      <c r="M54" s="92"/>
      <c r="N54" s="92"/>
      <c r="O54" s="92"/>
      <c r="P54" s="92"/>
      <c r="Q54" s="92"/>
      <c r="R54" s="92"/>
      <c r="S54" s="92"/>
      <c r="T54" s="92"/>
      <c r="U54" s="92"/>
      <c r="V54" s="92"/>
      <c r="W54" s="92"/>
      <c r="X54" s="92"/>
      <c r="Y54" s="92"/>
      <c r="Z54" s="92"/>
      <c r="AA54" s="92"/>
    </row>
    <row r="55" spans="2:27" ht="14.1">
      <c r="B55" s="92"/>
      <c r="C55" s="92"/>
      <c r="D55" s="92"/>
      <c r="E55" s="92"/>
      <c r="F55" s="92"/>
      <c r="G55" s="92"/>
      <c r="H55" s="92"/>
      <c r="I55" s="92"/>
      <c r="J55" s="92"/>
      <c r="K55" s="92"/>
      <c r="L55" s="92"/>
      <c r="M55" s="92"/>
      <c r="N55" s="92"/>
      <c r="O55" s="92"/>
      <c r="P55" s="92"/>
      <c r="Q55" s="92"/>
      <c r="R55" s="92"/>
      <c r="S55" s="92"/>
      <c r="T55" s="92"/>
      <c r="U55" s="92"/>
      <c r="V55" s="92"/>
      <c r="W55" s="92"/>
      <c r="X55" s="92"/>
      <c r="Y55" s="92"/>
      <c r="Z55" s="92"/>
      <c r="AA55" s="92"/>
    </row>
    <row r="56" spans="2:27" ht="14.1">
      <c r="B56" s="92"/>
      <c r="C56" s="92"/>
      <c r="D56" s="92"/>
      <c r="E56" s="92"/>
      <c r="F56" s="92"/>
      <c r="G56" s="92"/>
      <c r="H56" s="92"/>
      <c r="I56" s="92"/>
      <c r="J56" s="92"/>
      <c r="K56" s="92"/>
      <c r="L56" s="92"/>
      <c r="M56" s="92"/>
      <c r="N56" s="92"/>
      <c r="O56" s="92"/>
      <c r="P56" s="92"/>
      <c r="Q56" s="92"/>
      <c r="R56" s="92"/>
      <c r="S56" s="92"/>
      <c r="T56" s="92"/>
      <c r="U56" s="92"/>
      <c r="V56" s="92"/>
      <c r="W56" s="92"/>
      <c r="X56" s="92"/>
      <c r="Y56" s="92"/>
      <c r="Z56" s="92"/>
      <c r="AA56" s="92"/>
    </row>
    <row r="57" spans="2:27" ht="14.1">
      <c r="B57" s="92"/>
      <c r="C57" s="92"/>
      <c r="D57" s="92"/>
      <c r="E57" s="92"/>
      <c r="F57" s="92"/>
      <c r="G57" s="92"/>
      <c r="H57" s="92"/>
      <c r="I57" s="92"/>
      <c r="J57" s="92"/>
      <c r="K57" s="92"/>
      <c r="L57" s="92"/>
      <c r="M57" s="92"/>
      <c r="N57" s="92"/>
      <c r="O57" s="92"/>
      <c r="P57" s="92"/>
      <c r="Q57" s="92"/>
      <c r="R57" s="92"/>
      <c r="S57" s="92"/>
      <c r="T57" s="92"/>
      <c r="U57" s="92"/>
      <c r="V57" s="92"/>
      <c r="W57" s="92"/>
      <c r="X57" s="92"/>
      <c r="Y57" s="92"/>
      <c r="Z57" s="92"/>
      <c r="AA57" s="92"/>
    </row>
    <row r="58" spans="2:27" ht="14.1">
      <c r="B58" s="92"/>
      <c r="C58" s="92"/>
      <c r="D58" s="92"/>
      <c r="E58" s="92"/>
      <c r="F58" s="92"/>
      <c r="G58" s="92"/>
      <c r="H58" s="92"/>
      <c r="I58" s="92"/>
      <c r="J58" s="92"/>
      <c r="K58" s="92"/>
      <c r="L58" s="92"/>
      <c r="M58" s="92"/>
      <c r="N58" s="92"/>
      <c r="O58" s="92"/>
      <c r="P58" s="92"/>
      <c r="Q58" s="92"/>
      <c r="R58" s="92"/>
      <c r="S58" s="92"/>
      <c r="T58" s="92"/>
      <c r="U58" s="92"/>
      <c r="V58" s="92"/>
      <c r="W58" s="92"/>
      <c r="X58" s="92"/>
      <c r="Y58" s="92"/>
      <c r="Z58" s="92"/>
      <c r="AA58" s="92"/>
    </row>
    <row r="59" spans="2:27" ht="14.1">
      <c r="B59" s="92"/>
      <c r="C59" s="92"/>
      <c r="D59" s="92"/>
      <c r="E59" s="92"/>
      <c r="F59" s="92"/>
      <c r="G59" s="92"/>
      <c r="H59" s="92"/>
      <c r="I59" s="92"/>
      <c r="J59" s="92"/>
      <c r="K59" s="92"/>
      <c r="L59" s="92"/>
      <c r="M59" s="92"/>
      <c r="N59" s="92"/>
      <c r="O59" s="92"/>
      <c r="P59" s="92"/>
      <c r="Q59" s="92"/>
      <c r="R59" s="92"/>
      <c r="S59" s="92"/>
      <c r="T59" s="92"/>
      <c r="U59" s="92"/>
      <c r="V59" s="92"/>
      <c r="W59" s="92"/>
      <c r="X59" s="92"/>
      <c r="Y59" s="92"/>
      <c r="Z59" s="92"/>
      <c r="AA59" s="92"/>
    </row>
    <row r="60" spans="2:27" ht="14.1">
      <c r="B60" s="92"/>
      <c r="C60" s="92"/>
      <c r="D60" s="92"/>
      <c r="E60" s="92"/>
      <c r="F60" s="92"/>
      <c r="G60" s="92"/>
      <c r="H60" s="92"/>
      <c r="I60" s="92"/>
      <c r="J60" s="92"/>
      <c r="K60" s="92"/>
      <c r="L60" s="92"/>
      <c r="M60" s="92"/>
      <c r="N60" s="92"/>
      <c r="O60" s="92"/>
      <c r="P60" s="92"/>
      <c r="Q60" s="92"/>
      <c r="R60" s="92"/>
      <c r="S60" s="92"/>
      <c r="T60" s="92"/>
      <c r="U60" s="92"/>
      <c r="V60" s="92"/>
      <c r="W60" s="92"/>
      <c r="X60" s="92"/>
      <c r="Y60" s="92"/>
      <c r="Z60" s="92"/>
      <c r="AA60" s="92"/>
    </row>
    <row r="61" spans="2:27" ht="14.1">
      <c r="B61" s="92"/>
      <c r="C61" s="92"/>
      <c r="D61" s="92"/>
      <c r="E61" s="92"/>
      <c r="F61" s="92"/>
      <c r="G61" s="92"/>
      <c r="H61" s="92"/>
      <c r="I61" s="92"/>
      <c r="J61" s="92"/>
      <c r="K61" s="92"/>
      <c r="L61" s="92"/>
      <c r="M61" s="92"/>
      <c r="N61" s="92"/>
      <c r="O61" s="92"/>
      <c r="P61" s="92"/>
      <c r="Q61" s="92"/>
      <c r="R61" s="92"/>
      <c r="S61" s="92"/>
      <c r="T61" s="92"/>
      <c r="U61" s="92"/>
      <c r="V61" s="92"/>
      <c r="W61" s="92"/>
      <c r="X61" s="92"/>
      <c r="Y61" s="92"/>
      <c r="Z61" s="92"/>
      <c r="AA61" s="92"/>
    </row>
    <row r="62" spans="2:27" ht="14.1">
      <c r="B62" s="92"/>
      <c r="C62" s="92"/>
      <c r="D62" s="92"/>
      <c r="E62" s="92"/>
      <c r="F62" s="92"/>
      <c r="G62" s="92"/>
      <c r="H62" s="92"/>
      <c r="I62" s="92"/>
      <c r="J62" s="92"/>
      <c r="K62" s="92"/>
      <c r="L62" s="92"/>
      <c r="M62" s="92"/>
      <c r="N62" s="92"/>
      <c r="O62" s="92"/>
      <c r="P62" s="92"/>
      <c r="Q62" s="92"/>
      <c r="R62" s="92"/>
      <c r="S62" s="92"/>
      <c r="T62" s="92"/>
      <c r="U62" s="92"/>
      <c r="V62" s="92"/>
      <c r="W62" s="92"/>
      <c r="X62" s="92"/>
      <c r="Y62" s="92"/>
      <c r="Z62" s="92"/>
      <c r="AA62" s="92"/>
    </row>
    <row r="63" spans="2:27" ht="14.1">
      <c r="B63" s="92"/>
      <c r="C63" s="92"/>
      <c r="D63" s="92"/>
      <c r="E63" s="92"/>
      <c r="F63" s="92"/>
      <c r="G63" s="92"/>
      <c r="H63" s="92"/>
      <c r="I63" s="92"/>
      <c r="J63" s="92"/>
      <c r="K63" s="92"/>
      <c r="L63" s="92"/>
      <c r="M63" s="92"/>
      <c r="N63" s="92"/>
      <c r="O63" s="92"/>
      <c r="P63" s="92"/>
      <c r="Q63" s="92"/>
      <c r="R63" s="92"/>
      <c r="S63" s="92"/>
      <c r="T63" s="92"/>
      <c r="U63" s="92"/>
      <c r="V63" s="92"/>
      <c r="W63" s="92"/>
      <c r="X63" s="92"/>
      <c r="Y63" s="92"/>
      <c r="Z63" s="92"/>
      <c r="AA63" s="92"/>
    </row>
    <row r="64" spans="2:27" ht="14.1">
      <c r="B64" s="92"/>
      <c r="C64" s="92"/>
      <c r="D64" s="92"/>
      <c r="E64" s="92"/>
      <c r="F64" s="92"/>
      <c r="G64" s="92"/>
      <c r="H64" s="92"/>
      <c r="I64" s="92"/>
      <c r="J64" s="92"/>
      <c r="K64" s="92"/>
      <c r="L64" s="92"/>
      <c r="M64" s="92"/>
      <c r="N64" s="92"/>
      <c r="O64" s="92"/>
      <c r="P64" s="92"/>
      <c r="Q64" s="92"/>
      <c r="R64" s="92"/>
      <c r="S64" s="92"/>
      <c r="T64" s="92"/>
      <c r="U64" s="92"/>
      <c r="V64" s="92"/>
      <c r="W64" s="92"/>
      <c r="X64" s="92"/>
      <c r="Y64" s="92"/>
      <c r="Z64" s="92"/>
      <c r="AA64" s="92"/>
    </row>
    <row r="65" spans="2:27" ht="14.1">
      <c r="B65" s="92"/>
      <c r="C65" s="92"/>
      <c r="D65" s="92"/>
      <c r="E65" s="92"/>
      <c r="F65" s="92"/>
      <c r="G65" s="92"/>
      <c r="H65" s="92"/>
      <c r="I65" s="92"/>
      <c r="J65" s="92"/>
      <c r="K65" s="92"/>
      <c r="L65" s="92"/>
      <c r="M65" s="92"/>
      <c r="N65" s="92"/>
      <c r="O65" s="92"/>
      <c r="P65" s="92"/>
      <c r="Q65" s="92"/>
      <c r="R65" s="92"/>
      <c r="S65" s="92"/>
      <c r="T65" s="92"/>
      <c r="U65" s="92"/>
      <c r="V65" s="92"/>
      <c r="W65" s="92"/>
      <c r="X65" s="92"/>
      <c r="Y65" s="92"/>
      <c r="Z65" s="92"/>
      <c r="AA65" s="92"/>
    </row>
    <row r="66" spans="2:27" ht="14.1">
      <c r="B66" s="92"/>
      <c r="C66" s="92"/>
      <c r="D66" s="92"/>
      <c r="E66" s="92"/>
      <c r="F66" s="92"/>
      <c r="G66" s="92"/>
      <c r="H66" s="92"/>
      <c r="I66" s="92"/>
      <c r="J66" s="92"/>
      <c r="K66" s="92"/>
      <c r="L66" s="92"/>
      <c r="M66" s="92"/>
      <c r="N66" s="92"/>
      <c r="O66" s="92"/>
      <c r="P66" s="92"/>
      <c r="Q66" s="92"/>
      <c r="R66" s="92"/>
      <c r="S66" s="92"/>
      <c r="T66" s="92"/>
      <c r="U66" s="92"/>
      <c r="V66" s="92"/>
      <c r="W66" s="92"/>
      <c r="X66" s="92"/>
      <c r="Y66" s="92"/>
      <c r="Z66" s="92"/>
      <c r="AA66" s="92"/>
    </row>
    <row r="67" spans="2:27" ht="14.1">
      <c r="B67" s="92"/>
      <c r="C67" s="92"/>
      <c r="D67" s="92"/>
      <c r="E67" s="92"/>
      <c r="F67" s="92"/>
      <c r="G67" s="92"/>
      <c r="H67" s="92"/>
      <c r="I67" s="92"/>
      <c r="J67" s="92"/>
      <c r="K67" s="92"/>
      <c r="L67" s="92"/>
      <c r="M67" s="92"/>
      <c r="N67" s="92"/>
      <c r="O67" s="92"/>
      <c r="P67" s="92"/>
      <c r="Q67" s="92"/>
      <c r="R67" s="92"/>
      <c r="S67" s="92"/>
      <c r="T67" s="92"/>
      <c r="U67" s="92"/>
      <c r="V67" s="92"/>
      <c r="W67" s="92"/>
      <c r="X67" s="92"/>
      <c r="Y67" s="92"/>
      <c r="Z67" s="92"/>
      <c r="AA67" s="92"/>
    </row>
    <row r="68" spans="2:27" ht="14.1">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row>
    <row r="69" spans="2:27" ht="14.1">
      <c r="B69" s="92"/>
      <c r="C69" s="92"/>
      <c r="D69" s="92"/>
      <c r="E69" s="92"/>
      <c r="F69" s="92"/>
      <c r="G69" s="92"/>
      <c r="H69" s="92"/>
      <c r="I69" s="92"/>
      <c r="J69" s="92"/>
      <c r="K69" s="92"/>
      <c r="L69" s="92"/>
      <c r="M69" s="92"/>
      <c r="N69" s="92"/>
      <c r="O69" s="92"/>
      <c r="P69" s="92"/>
      <c r="Q69" s="92"/>
      <c r="R69" s="92"/>
      <c r="S69" s="92"/>
      <c r="T69" s="92"/>
      <c r="U69" s="92"/>
      <c r="V69" s="92"/>
      <c r="W69" s="92"/>
      <c r="X69" s="92"/>
      <c r="Y69" s="92"/>
      <c r="Z69" s="92"/>
      <c r="AA69" s="92"/>
    </row>
    <row r="70" spans="2:27" ht="14.1">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2:27" ht="14.1">
      <c r="B71" s="92"/>
      <c r="C71" s="92"/>
      <c r="D71" s="92"/>
      <c r="E71" s="92"/>
      <c r="F71" s="92"/>
      <c r="G71" s="92"/>
      <c r="H71" s="92"/>
      <c r="I71" s="92"/>
      <c r="J71" s="92"/>
      <c r="K71" s="92"/>
      <c r="L71" s="92"/>
      <c r="M71" s="92"/>
      <c r="N71" s="92"/>
      <c r="O71" s="92"/>
      <c r="P71" s="92"/>
      <c r="Q71" s="92"/>
      <c r="R71" s="92"/>
      <c r="S71" s="92"/>
      <c r="T71" s="92"/>
      <c r="U71" s="92"/>
      <c r="V71" s="92"/>
      <c r="W71" s="92"/>
      <c r="X71" s="92"/>
      <c r="Y71" s="92"/>
      <c r="Z71" s="92"/>
      <c r="AA71" s="92"/>
    </row>
    <row r="72" spans="2:27" ht="14.1">
      <c r="B72" s="92"/>
      <c r="C72" s="92"/>
      <c r="D72" s="92"/>
      <c r="E72" s="92"/>
      <c r="F72" s="92"/>
      <c r="G72" s="92"/>
      <c r="H72" s="92"/>
      <c r="I72" s="92"/>
      <c r="J72" s="92"/>
      <c r="K72" s="92"/>
      <c r="L72" s="92"/>
      <c r="M72" s="92"/>
      <c r="N72" s="92"/>
      <c r="O72" s="92"/>
      <c r="P72" s="92"/>
      <c r="Q72" s="92"/>
      <c r="R72" s="92"/>
      <c r="S72" s="92"/>
      <c r="T72" s="92"/>
      <c r="U72" s="92"/>
      <c r="V72" s="92"/>
      <c r="W72" s="92"/>
      <c r="X72" s="92"/>
      <c r="Y72" s="92"/>
      <c r="Z72" s="92"/>
      <c r="AA72" s="92"/>
    </row>
    <row r="73" spans="2:27" ht="14.1">
      <c r="B73" s="92"/>
      <c r="C73" s="92"/>
      <c r="D73" s="92"/>
      <c r="E73" s="92"/>
      <c r="F73" s="92"/>
      <c r="G73" s="92"/>
      <c r="H73" s="92"/>
      <c r="I73" s="92"/>
      <c r="J73" s="92"/>
      <c r="K73" s="92"/>
      <c r="L73" s="92"/>
      <c r="M73" s="92"/>
      <c r="N73" s="92"/>
      <c r="O73" s="92"/>
      <c r="P73" s="92"/>
      <c r="Q73" s="92"/>
      <c r="R73" s="92"/>
      <c r="S73" s="92"/>
      <c r="T73" s="92"/>
      <c r="U73" s="92"/>
      <c r="V73" s="92"/>
      <c r="W73" s="92"/>
      <c r="X73" s="92"/>
      <c r="Y73" s="92"/>
      <c r="Z73" s="92"/>
      <c r="AA73" s="92"/>
    </row>
    <row r="74" spans="2:27" ht="14.1">
      <c r="B74" s="92"/>
      <c r="C74" s="92"/>
      <c r="D74" s="92"/>
      <c r="E74" s="92"/>
      <c r="F74" s="92"/>
      <c r="G74" s="92"/>
      <c r="H74" s="92"/>
      <c r="I74" s="92"/>
      <c r="J74" s="92"/>
      <c r="K74" s="92"/>
      <c r="L74" s="92"/>
      <c r="M74" s="92"/>
      <c r="N74" s="92"/>
      <c r="O74" s="92"/>
      <c r="P74" s="92"/>
      <c r="Q74" s="92"/>
      <c r="R74" s="92"/>
      <c r="S74" s="92"/>
      <c r="T74" s="92"/>
      <c r="U74" s="92"/>
      <c r="V74" s="92"/>
      <c r="W74" s="92"/>
      <c r="X74" s="92"/>
      <c r="Y74" s="92"/>
      <c r="Z74" s="92"/>
      <c r="AA74" s="92"/>
    </row>
    <row r="75" spans="2:27" ht="14.1">
      <c r="B75" s="92"/>
      <c r="C75" s="92"/>
      <c r="D75" s="92"/>
      <c r="E75" s="92"/>
      <c r="F75" s="92"/>
      <c r="G75" s="92"/>
      <c r="H75" s="92"/>
      <c r="I75" s="92"/>
      <c r="J75" s="92"/>
      <c r="K75" s="92"/>
      <c r="L75" s="92"/>
      <c r="M75" s="92"/>
      <c r="N75" s="92"/>
      <c r="O75" s="92"/>
      <c r="P75" s="92"/>
      <c r="Q75" s="92"/>
      <c r="R75" s="92"/>
      <c r="S75" s="92"/>
      <c r="T75" s="92"/>
      <c r="U75" s="92"/>
      <c r="V75" s="92"/>
      <c r="W75" s="92"/>
      <c r="X75" s="92"/>
      <c r="Y75" s="92"/>
      <c r="Z75" s="92"/>
      <c r="AA75" s="92"/>
    </row>
    <row r="76" spans="2:27" ht="14.1">
      <c r="B76" s="92"/>
      <c r="C76" s="92"/>
      <c r="D76" s="92"/>
      <c r="E76" s="92"/>
      <c r="F76" s="92"/>
      <c r="G76" s="92"/>
      <c r="H76" s="92"/>
      <c r="I76" s="92"/>
      <c r="J76" s="92"/>
      <c r="K76" s="92"/>
      <c r="L76" s="92"/>
      <c r="M76" s="92"/>
      <c r="N76" s="92"/>
      <c r="O76" s="92"/>
      <c r="P76" s="92"/>
      <c r="Q76" s="92"/>
      <c r="R76" s="92"/>
      <c r="S76" s="92"/>
      <c r="T76" s="92"/>
      <c r="U76" s="92"/>
      <c r="V76" s="92"/>
      <c r="W76" s="92"/>
      <c r="X76" s="92"/>
      <c r="Y76" s="92"/>
      <c r="Z76" s="92"/>
      <c r="AA76" s="92"/>
    </row>
    <row r="77" spans="2:27" ht="14.1">
      <c r="B77" s="92"/>
      <c r="C77" s="92"/>
      <c r="D77" s="92"/>
      <c r="E77" s="92"/>
      <c r="F77" s="92"/>
      <c r="G77" s="92"/>
      <c r="H77" s="92"/>
      <c r="I77" s="92"/>
      <c r="J77" s="92"/>
      <c r="K77" s="92"/>
      <c r="L77" s="92"/>
      <c r="M77" s="92"/>
      <c r="N77" s="92"/>
      <c r="O77" s="92"/>
      <c r="P77" s="92"/>
      <c r="Q77" s="92"/>
      <c r="R77" s="92"/>
      <c r="S77" s="92"/>
      <c r="T77" s="92"/>
      <c r="U77" s="92"/>
      <c r="V77" s="92"/>
      <c r="W77" s="92"/>
      <c r="X77" s="92"/>
      <c r="Y77" s="92"/>
      <c r="Z77" s="92"/>
      <c r="AA77" s="92"/>
    </row>
    <row r="78" spans="2:27" ht="14.1">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row>
    <row r="79" spans="2:27" ht="14.1">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row>
    <row r="80" spans="2:27" ht="14.1">
      <c r="B80" s="92"/>
      <c r="C80" s="92"/>
      <c r="D80" s="92"/>
      <c r="E80" s="92"/>
      <c r="F80" s="92"/>
      <c r="G80" s="92"/>
      <c r="H80" s="92"/>
      <c r="I80" s="92"/>
      <c r="J80" s="92"/>
      <c r="K80" s="92"/>
      <c r="L80" s="92"/>
      <c r="M80" s="92"/>
      <c r="N80" s="92"/>
      <c r="O80" s="92"/>
      <c r="P80" s="92"/>
      <c r="Q80" s="92"/>
      <c r="R80" s="92"/>
      <c r="S80" s="92"/>
      <c r="T80" s="92"/>
      <c r="U80" s="92"/>
      <c r="V80" s="92"/>
      <c r="W80" s="92"/>
      <c r="X80" s="92"/>
      <c r="Y80" s="92"/>
      <c r="Z80" s="92"/>
      <c r="AA80" s="92"/>
    </row>
    <row r="81" spans="2:27" ht="14.1">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2:27" ht="14.1">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row r="83" spans="2:27" ht="14.1">
      <c r="B83" s="92"/>
      <c r="C83" s="92"/>
      <c r="D83" s="92"/>
      <c r="E83" s="92"/>
      <c r="F83" s="92"/>
      <c r="G83" s="92"/>
      <c r="H83" s="92"/>
      <c r="I83" s="92"/>
      <c r="J83" s="92"/>
      <c r="K83" s="92"/>
      <c r="L83" s="92"/>
      <c r="M83" s="92"/>
      <c r="N83" s="92"/>
      <c r="O83" s="92"/>
      <c r="P83" s="92"/>
      <c r="Q83" s="92"/>
      <c r="R83" s="92"/>
      <c r="S83" s="92"/>
      <c r="T83" s="92"/>
      <c r="U83" s="92"/>
      <c r="V83" s="92"/>
      <c r="W83" s="92"/>
      <c r="X83" s="92"/>
      <c r="Y83" s="92"/>
      <c r="Z83" s="92"/>
      <c r="AA83" s="92"/>
    </row>
    <row r="84" spans="2:27" ht="14.1">
      <c r="B84" s="92"/>
      <c r="C84" s="92"/>
      <c r="D84" s="92"/>
      <c r="E84" s="92"/>
      <c r="F84" s="92"/>
      <c r="G84" s="92"/>
      <c r="H84" s="92"/>
      <c r="I84" s="92"/>
      <c r="J84" s="92"/>
      <c r="K84" s="92"/>
      <c r="L84" s="92"/>
      <c r="M84" s="92"/>
      <c r="N84" s="92"/>
      <c r="O84" s="92"/>
      <c r="P84" s="92"/>
      <c r="Q84" s="92"/>
      <c r="R84" s="92"/>
      <c r="S84" s="92"/>
      <c r="T84" s="92"/>
      <c r="U84" s="92"/>
      <c r="V84" s="92"/>
      <c r="W84" s="92"/>
      <c r="X84" s="92"/>
      <c r="Y84" s="92"/>
      <c r="Z84" s="92"/>
      <c r="AA84" s="92"/>
    </row>
    <row r="85" spans="2:27" ht="14.1">
      <c r="B85" s="92"/>
      <c r="C85" s="92"/>
      <c r="D85" s="92"/>
      <c r="E85" s="92"/>
      <c r="F85" s="92"/>
      <c r="G85" s="92"/>
      <c r="H85" s="92"/>
      <c r="I85" s="92"/>
      <c r="J85" s="92"/>
      <c r="K85" s="92"/>
      <c r="L85" s="92"/>
      <c r="M85" s="92"/>
      <c r="N85" s="92"/>
      <c r="O85" s="92"/>
      <c r="P85" s="92"/>
      <c r="Q85" s="92"/>
      <c r="R85" s="92"/>
      <c r="S85" s="92"/>
      <c r="T85" s="92"/>
      <c r="U85" s="92"/>
      <c r="V85" s="92"/>
      <c r="W85" s="92"/>
      <c r="X85" s="92"/>
      <c r="Y85" s="92"/>
      <c r="Z85" s="92"/>
      <c r="AA85" s="92"/>
    </row>
    <row r="86" spans="2:27" ht="14.1">
      <c r="B86" s="92"/>
      <c r="C86" s="92"/>
      <c r="D86" s="92"/>
      <c r="E86" s="92"/>
      <c r="F86" s="92"/>
      <c r="G86" s="92"/>
      <c r="H86" s="92"/>
      <c r="I86" s="92"/>
      <c r="J86" s="92"/>
      <c r="K86" s="92"/>
      <c r="L86" s="92"/>
      <c r="M86" s="92"/>
      <c r="N86" s="92"/>
      <c r="O86" s="92"/>
      <c r="P86" s="92"/>
      <c r="Q86" s="92"/>
      <c r="R86" s="92"/>
      <c r="S86" s="92"/>
      <c r="T86" s="92"/>
      <c r="U86" s="92"/>
      <c r="V86" s="92"/>
      <c r="W86" s="92"/>
      <c r="X86" s="92"/>
      <c r="Y86" s="92"/>
      <c r="Z86" s="92"/>
      <c r="AA86" s="92"/>
    </row>
    <row r="87" spans="2:27" ht="14.1">
      <c r="B87" s="92"/>
      <c r="C87" s="92"/>
      <c r="D87" s="92"/>
      <c r="E87" s="92"/>
      <c r="F87" s="92"/>
      <c r="G87" s="92"/>
      <c r="H87" s="92"/>
      <c r="I87" s="92"/>
      <c r="J87" s="92"/>
      <c r="K87" s="92"/>
      <c r="L87" s="92"/>
      <c r="M87" s="92"/>
      <c r="N87" s="92"/>
      <c r="O87" s="92"/>
      <c r="P87" s="92"/>
      <c r="Q87" s="92"/>
      <c r="R87" s="92"/>
      <c r="S87" s="92"/>
      <c r="T87" s="92"/>
      <c r="U87" s="92"/>
      <c r="V87" s="92"/>
      <c r="W87" s="92"/>
      <c r="X87" s="92"/>
      <c r="Y87" s="92"/>
      <c r="Z87" s="92"/>
      <c r="AA87" s="92"/>
    </row>
    <row r="88" spans="2:27" ht="14.1">
      <c r="B88" s="92"/>
      <c r="C88" s="92"/>
      <c r="D88" s="92"/>
      <c r="E88" s="92"/>
      <c r="F88" s="92"/>
      <c r="G88" s="92"/>
      <c r="H88" s="92"/>
      <c r="I88" s="92"/>
      <c r="J88" s="92"/>
      <c r="K88" s="92"/>
      <c r="L88" s="92"/>
      <c r="M88" s="92"/>
      <c r="N88" s="92"/>
      <c r="O88" s="92"/>
      <c r="P88" s="92"/>
      <c r="Q88" s="92"/>
      <c r="R88" s="92"/>
      <c r="S88" s="92"/>
      <c r="T88" s="92"/>
      <c r="U88" s="92"/>
      <c r="V88" s="92"/>
      <c r="W88" s="92"/>
      <c r="X88" s="92"/>
      <c r="Y88" s="92"/>
      <c r="Z88" s="92"/>
      <c r="AA88" s="92"/>
    </row>
    <row r="89" spans="2:27" ht="14.1">
      <c r="B89" s="92"/>
      <c r="C89" s="92"/>
      <c r="D89" s="92"/>
      <c r="E89" s="92"/>
      <c r="F89" s="92"/>
      <c r="G89" s="92"/>
      <c r="H89" s="92"/>
      <c r="I89" s="92"/>
      <c r="J89" s="92"/>
      <c r="K89" s="92"/>
      <c r="L89" s="92"/>
      <c r="M89" s="92"/>
      <c r="N89" s="92"/>
      <c r="O89" s="92"/>
      <c r="P89" s="92"/>
      <c r="Q89" s="92"/>
      <c r="R89" s="92"/>
      <c r="S89" s="92"/>
      <c r="T89" s="92"/>
      <c r="U89" s="92"/>
      <c r="V89" s="92"/>
      <c r="W89" s="92"/>
      <c r="X89" s="92"/>
      <c r="Y89" s="92"/>
      <c r="Z89" s="92"/>
      <c r="AA89" s="92"/>
    </row>
    <row r="90" spans="2:27" ht="14.1">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row>
    <row r="91" spans="2:27" ht="14.1">
      <c r="B91" s="92"/>
      <c r="C91" s="92"/>
      <c r="D91" s="92"/>
      <c r="E91" s="92"/>
      <c r="F91" s="92"/>
      <c r="G91" s="92"/>
      <c r="H91" s="92"/>
      <c r="I91" s="92"/>
      <c r="J91" s="92"/>
      <c r="K91" s="92"/>
      <c r="L91" s="92"/>
      <c r="M91" s="92"/>
      <c r="N91" s="92"/>
      <c r="O91" s="92"/>
      <c r="P91" s="92"/>
      <c r="Q91" s="92"/>
      <c r="R91" s="92"/>
      <c r="S91" s="92"/>
      <c r="T91" s="92"/>
      <c r="U91" s="92"/>
      <c r="V91" s="92"/>
      <c r="W91" s="92"/>
      <c r="X91" s="92"/>
      <c r="Y91" s="92"/>
      <c r="Z91" s="92"/>
      <c r="AA91" s="92"/>
    </row>
    <row r="92" spans="2:27" ht="14.1">
      <c r="B92" s="92"/>
      <c r="C92" s="92"/>
      <c r="D92" s="92"/>
      <c r="E92" s="92"/>
      <c r="F92" s="92"/>
      <c r="G92" s="92"/>
      <c r="H92" s="92"/>
      <c r="I92" s="92"/>
      <c r="J92" s="92"/>
      <c r="K92" s="92"/>
      <c r="L92" s="92"/>
      <c r="M92" s="92"/>
      <c r="N92" s="92"/>
      <c r="O92" s="92"/>
      <c r="P92" s="92"/>
      <c r="Q92" s="92"/>
      <c r="R92" s="92"/>
      <c r="S92" s="92"/>
      <c r="T92" s="92"/>
      <c r="U92" s="92"/>
      <c r="V92" s="92"/>
      <c r="W92" s="92"/>
      <c r="X92" s="92"/>
      <c r="Y92" s="92"/>
      <c r="Z92" s="92"/>
      <c r="AA92" s="92"/>
    </row>
    <row r="93" spans="2:27" ht="14.1">
      <c r="B93" s="92"/>
      <c r="C93" s="92"/>
      <c r="D93" s="92"/>
      <c r="E93" s="92"/>
      <c r="F93" s="92"/>
      <c r="G93" s="92"/>
      <c r="H93" s="92"/>
      <c r="I93" s="92"/>
      <c r="J93" s="92"/>
      <c r="K93" s="92"/>
      <c r="L93" s="92"/>
      <c r="M93" s="92"/>
      <c r="N93" s="92"/>
      <c r="O93" s="92"/>
      <c r="P93" s="92"/>
      <c r="Q93" s="92"/>
      <c r="R93" s="92"/>
      <c r="S93" s="92"/>
      <c r="T93" s="92"/>
      <c r="U93" s="92"/>
      <c r="V93" s="92"/>
      <c r="W93" s="92"/>
      <c r="X93" s="92"/>
      <c r="Y93" s="92"/>
      <c r="Z93" s="92"/>
      <c r="AA93" s="92"/>
    </row>
    <row r="94" spans="2:27" ht="14.1">
      <c r="B94" s="92"/>
      <c r="C94" s="92"/>
      <c r="D94" s="92"/>
      <c r="E94" s="92"/>
      <c r="F94" s="92"/>
      <c r="G94" s="92"/>
      <c r="H94" s="92"/>
      <c r="I94" s="92"/>
      <c r="J94" s="92"/>
      <c r="K94" s="92"/>
      <c r="L94" s="92"/>
      <c r="M94" s="92"/>
      <c r="N94" s="92"/>
      <c r="O94" s="92"/>
      <c r="P94" s="92"/>
      <c r="Q94" s="92"/>
      <c r="R94" s="92"/>
      <c r="S94" s="92"/>
      <c r="T94" s="92"/>
      <c r="U94" s="92"/>
      <c r="V94" s="92"/>
      <c r="W94" s="92"/>
      <c r="X94" s="92"/>
      <c r="Y94" s="92"/>
      <c r="Z94" s="92"/>
      <c r="AA94" s="92"/>
    </row>
    <row r="95" spans="2:27" ht="14.1">
      <c r="B95" s="92"/>
      <c r="C95" s="92"/>
      <c r="D95" s="92"/>
      <c r="E95" s="92"/>
      <c r="F95" s="92"/>
      <c r="G95" s="92"/>
      <c r="H95" s="92"/>
      <c r="I95" s="92"/>
      <c r="J95" s="92"/>
      <c r="K95" s="92"/>
      <c r="L95" s="92"/>
      <c r="M95" s="92"/>
      <c r="N95" s="92"/>
      <c r="O95" s="92"/>
      <c r="P95" s="92"/>
      <c r="Q95" s="92"/>
      <c r="R95" s="92"/>
      <c r="S95" s="92"/>
      <c r="T95" s="92"/>
      <c r="U95" s="92"/>
      <c r="V95" s="92"/>
      <c r="W95" s="92"/>
      <c r="X95" s="92"/>
      <c r="Y95" s="92"/>
      <c r="Z95" s="92"/>
      <c r="AA95" s="92"/>
    </row>
    <row r="96" spans="2:27" ht="14.1">
      <c r="B96" s="92"/>
      <c r="C96" s="92"/>
      <c r="D96" s="92"/>
      <c r="E96" s="92"/>
      <c r="F96" s="92"/>
      <c r="G96" s="92"/>
      <c r="H96" s="92"/>
      <c r="I96" s="92"/>
      <c r="J96" s="92"/>
      <c r="K96" s="92"/>
      <c r="L96" s="92"/>
      <c r="M96" s="92"/>
      <c r="N96" s="92"/>
      <c r="O96" s="92"/>
      <c r="P96" s="92"/>
      <c r="Q96" s="92"/>
      <c r="R96" s="92"/>
      <c r="S96" s="92"/>
      <c r="T96" s="92"/>
      <c r="U96" s="92"/>
      <c r="V96" s="92"/>
      <c r="W96" s="92"/>
      <c r="X96" s="92"/>
      <c r="Y96" s="92"/>
      <c r="Z96" s="92"/>
      <c r="AA96" s="92"/>
    </row>
    <row r="97" spans="2:27" ht="14.1">
      <c r="B97" s="92"/>
      <c r="C97" s="92"/>
      <c r="D97" s="92"/>
      <c r="E97" s="92"/>
      <c r="F97" s="92"/>
      <c r="G97" s="92"/>
      <c r="H97" s="92"/>
      <c r="I97" s="92"/>
      <c r="J97" s="92"/>
      <c r="K97" s="92"/>
      <c r="L97" s="92"/>
      <c r="M97" s="92"/>
      <c r="N97" s="92"/>
      <c r="O97" s="92"/>
      <c r="P97" s="92"/>
      <c r="Q97" s="92"/>
      <c r="R97" s="92"/>
      <c r="S97" s="92"/>
      <c r="T97" s="92"/>
      <c r="U97" s="92"/>
      <c r="V97" s="92"/>
      <c r="W97" s="92"/>
      <c r="X97" s="92"/>
      <c r="Y97" s="92"/>
      <c r="Z97" s="92"/>
      <c r="AA97" s="92"/>
    </row>
    <row r="98" spans="2:27" ht="14.1">
      <c r="B98" s="92"/>
      <c r="C98" s="92"/>
      <c r="D98" s="92"/>
      <c r="E98" s="92"/>
      <c r="F98" s="92"/>
      <c r="G98" s="92"/>
      <c r="H98" s="92"/>
      <c r="I98" s="92"/>
      <c r="J98" s="92"/>
      <c r="K98" s="92"/>
      <c r="L98" s="92"/>
      <c r="M98" s="92"/>
      <c r="N98" s="92"/>
      <c r="O98" s="92"/>
      <c r="P98" s="92"/>
      <c r="Q98" s="92"/>
      <c r="R98" s="92"/>
      <c r="S98" s="92"/>
      <c r="T98" s="92"/>
      <c r="U98" s="92"/>
      <c r="V98" s="92"/>
      <c r="W98" s="92"/>
      <c r="X98" s="92"/>
      <c r="Y98" s="92"/>
      <c r="Z98" s="92"/>
      <c r="AA98" s="92"/>
    </row>
    <row r="99" spans="2:27" ht="14.1">
      <c r="B99" s="92"/>
      <c r="C99" s="92"/>
      <c r="D99" s="92"/>
      <c r="E99" s="92"/>
      <c r="F99" s="92"/>
      <c r="G99" s="92"/>
      <c r="H99" s="92"/>
      <c r="I99" s="92"/>
      <c r="J99" s="92"/>
      <c r="K99" s="92"/>
      <c r="L99" s="92"/>
      <c r="M99" s="92"/>
      <c r="N99" s="92"/>
      <c r="O99" s="92"/>
      <c r="P99" s="92"/>
      <c r="Q99" s="92"/>
      <c r="R99" s="92"/>
      <c r="S99" s="92"/>
      <c r="T99" s="92"/>
      <c r="U99" s="92"/>
      <c r="V99" s="92"/>
      <c r="W99" s="92"/>
      <c r="X99" s="92"/>
      <c r="Y99" s="92"/>
      <c r="Z99" s="92"/>
      <c r="AA99" s="92"/>
    </row>
    <row r="100" spans="2:27" ht="14.1">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c r="AA100" s="92"/>
    </row>
    <row r="101" spans="2:27" ht="14.1">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c r="AA101" s="92"/>
    </row>
    <row r="102" spans="2:27" ht="14.1">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row>
    <row r="103" spans="2:27" ht="14.1">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c r="AA103" s="92"/>
    </row>
    <row r="104" spans="2:27" ht="14.1">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row>
    <row r="105" spans="2:27" ht="14.1">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c r="AA105" s="92"/>
    </row>
    <row r="106" spans="2:27" ht="14.1">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row>
    <row r="107" spans="2:27" ht="14.1">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c r="AA107" s="92"/>
    </row>
    <row r="108" spans="2:27" ht="14.1">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c r="AA108" s="92"/>
    </row>
    <row r="109" spans="2:27" ht="14.1">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c r="AA109" s="92"/>
    </row>
    <row r="110" spans="2:27" ht="14.1">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row>
    <row r="111" spans="2:27" ht="14.1">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c r="AA111" s="92"/>
    </row>
    <row r="112" spans="2:27" ht="14.1">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row>
    <row r="113" spans="2:27" ht="14.1">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c r="AA113" s="92"/>
    </row>
    <row r="114" spans="2:27" ht="14.1">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c r="AA114" s="92"/>
    </row>
    <row r="115" spans="2:27" ht="14.1">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c r="AA115" s="92"/>
    </row>
    <row r="116" spans="2:27" ht="14.1">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c r="AA116" s="92"/>
    </row>
    <row r="117" spans="2:27" ht="14.1">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c r="AA117" s="92"/>
    </row>
    <row r="118" spans="2:27" ht="14.1">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92"/>
    </row>
    <row r="119" spans="2:27" ht="14.1">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row>
    <row r="120" spans="2:27" ht="14.1">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c r="AA120" s="92"/>
    </row>
    <row r="121" spans="2:27" ht="14.1">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c r="AA121" s="92"/>
    </row>
    <row r="122" spans="2:27" ht="14.1">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c r="AA122" s="92"/>
    </row>
    <row r="123" spans="2:27" ht="14.1">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c r="AA123" s="92"/>
    </row>
    <row r="124" spans="2:27" ht="14.1">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c r="AA124" s="92"/>
    </row>
    <row r="125" spans="2:27" ht="14.1">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c r="AA125" s="92"/>
    </row>
    <row r="126" spans="2:27" ht="14.1">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c r="AA126" s="92"/>
    </row>
    <row r="127" spans="2:27" ht="14.1">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c r="AA127" s="92"/>
    </row>
    <row r="128" spans="2:27" ht="14.1">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c r="AA128" s="92"/>
    </row>
    <row r="129" spans="2:27" ht="14.1">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c r="AA129" s="92"/>
    </row>
    <row r="130" spans="2:27" ht="14.1">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c r="AA130" s="92"/>
    </row>
    <row r="131" spans="2:27" ht="14.1">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92"/>
    </row>
    <row r="132" spans="2:27" ht="14.1">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c r="AA132" s="92"/>
    </row>
    <row r="133" spans="2:27" ht="14.1">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c r="AA133" s="92"/>
    </row>
    <row r="134" spans="2:27" ht="14.1">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c r="AA134" s="92"/>
    </row>
    <row r="135" spans="2:27" ht="14.1">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c r="AA135" s="92"/>
    </row>
    <row r="136" spans="2:27" ht="14.1">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row>
    <row r="137" spans="2:27" ht="14.1">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c r="AA137" s="92"/>
    </row>
    <row r="138" spans="2:27" ht="14.1">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c r="AA138" s="92"/>
    </row>
    <row r="139" spans="2:27" ht="14.1">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c r="AA139" s="92"/>
    </row>
    <row r="140" spans="2:27" ht="14.1">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c r="AA140" s="92"/>
    </row>
    <row r="141" spans="2:27" ht="14.1">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c r="AA141" s="92"/>
    </row>
    <row r="142" spans="2:27" ht="14.1">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c r="AA142" s="92"/>
    </row>
    <row r="143" spans="2:27" ht="14.1">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c r="AA143" s="92"/>
    </row>
    <row r="144" spans="2:27" ht="14.1">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row>
    <row r="145" spans="2:27" ht="14.1">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c r="AA145" s="92"/>
    </row>
    <row r="146" spans="2:27" ht="14.1">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row>
    <row r="147" spans="2:27" ht="14.1">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row>
    <row r="148" spans="2:27" ht="14.1">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row>
    <row r="149" spans="2:27" ht="14.1">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c r="AA149" s="92"/>
    </row>
    <row r="150" spans="2:27" ht="14.1">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c r="AA150" s="92"/>
    </row>
    <row r="151" spans="2:27" ht="14.1">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c r="AA151" s="92"/>
    </row>
    <row r="152" spans="2:27" ht="14.1">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c r="AA152" s="92"/>
    </row>
    <row r="153" spans="2:27" ht="14.1">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c r="AA153" s="92"/>
    </row>
    <row r="154" spans="2:27" ht="14.1">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row>
    <row r="155" spans="2:27" ht="14.1">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c r="AA155" s="92"/>
    </row>
    <row r="156" spans="2:27" ht="14.1">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c r="AA156" s="92"/>
    </row>
    <row r="157" spans="2:27" ht="14.1">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c r="AA157" s="92"/>
    </row>
    <row r="158" spans="2:27" ht="14.1">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c r="AA158" s="92"/>
    </row>
    <row r="159" spans="2:27" ht="14.1">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c r="AA159" s="92"/>
    </row>
    <row r="160" spans="2:27" ht="14.1">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c r="AA160" s="92"/>
    </row>
    <row r="161" spans="2:27" ht="14.1">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c r="AA161" s="92"/>
    </row>
    <row r="162" spans="2:27" ht="14.1">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c r="AA162" s="92"/>
    </row>
    <row r="163" spans="2:27" ht="14.1">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c r="AA163" s="92"/>
    </row>
    <row r="164" spans="2:27" ht="14.1">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c r="AA164" s="92"/>
    </row>
    <row r="165" spans="2:27" ht="14.1">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c r="AA165" s="92"/>
    </row>
    <row r="166" spans="2:27" ht="14.1">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92"/>
    </row>
    <row r="167" spans="2:27" ht="14.1">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c r="AA167" s="92"/>
    </row>
    <row r="168" spans="2:27" ht="14.1">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c r="AA168" s="92"/>
    </row>
    <row r="169" spans="2:27" ht="14.1">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c r="AA169" s="92"/>
    </row>
    <row r="170" spans="2:27" ht="14.1">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c r="AA170" s="92"/>
    </row>
    <row r="171" spans="2:27" ht="14.1">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row>
    <row r="172" spans="2:27" ht="14.1">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row>
    <row r="173" spans="2:27" ht="14.1">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c r="AA173" s="92"/>
    </row>
    <row r="174" spans="2:27" ht="14.1">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c r="AA174" s="92"/>
    </row>
    <row r="175" spans="2:27" ht="14.1">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c r="AA175" s="92"/>
    </row>
    <row r="176" spans="2:27" ht="14.1">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c r="AA176" s="92"/>
    </row>
    <row r="177" spans="2:27" ht="14.1">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c r="AA177" s="92"/>
    </row>
    <row r="178" spans="2:27" ht="14.1">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c r="AA178" s="92"/>
    </row>
    <row r="179" spans="2:27" ht="14.1">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c r="AA179" s="92"/>
    </row>
    <row r="180" spans="2:27" ht="14.1">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c r="AA180" s="92"/>
    </row>
    <row r="181" spans="2:27" ht="14.1">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c r="AA181" s="92"/>
    </row>
    <row r="182" spans="2:27" ht="14.1">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c r="AA182" s="92"/>
    </row>
    <row r="183" spans="2:27" ht="14.1">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c r="AA183" s="92"/>
    </row>
    <row r="184" spans="2:27" ht="14.1">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c r="AA184" s="92"/>
    </row>
    <row r="185" spans="2:27" ht="14.1">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c r="AA185" s="92"/>
    </row>
    <row r="186" spans="2:27" ht="14.1">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c r="AA186" s="92"/>
    </row>
    <row r="187" spans="2:27" ht="14.1">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c r="AA187" s="92"/>
    </row>
    <row r="188" spans="2:27" ht="14.1">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row>
    <row r="189" spans="2:27" ht="14.1">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row>
    <row r="190" spans="2:27" ht="14.1">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row>
    <row r="191" spans="2:27" ht="14.1">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row>
    <row r="192" spans="2:27" ht="14.1">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row>
    <row r="193" spans="2:27" ht="14.1">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row>
    <row r="194" spans="2:27" ht="14.1">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row>
    <row r="195" spans="2:27" ht="14.1">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row>
    <row r="196" spans="2:27" ht="14.1">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row>
    <row r="197" spans="2:27" ht="14.1">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row>
    <row r="198" spans="2:27" ht="14.1">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row>
    <row r="199" spans="2:27" ht="14.1">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row>
    <row r="200" spans="2:27" ht="14.1">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row>
    <row r="201" spans="2:27" ht="14.1">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row>
    <row r="202" spans="2:27" ht="14.1">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row>
    <row r="203" spans="2:27" ht="14.1">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row>
    <row r="204" spans="2:27" ht="14.1">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row>
    <row r="205" spans="2:27" ht="14.1">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row>
    <row r="206" spans="2:27" ht="14.1">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row>
    <row r="207" spans="2:27" ht="14.1">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row>
    <row r="208" spans="2:27" ht="14.1">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row>
    <row r="209" spans="2:27" ht="14.1">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row>
    <row r="210" spans="2:27" ht="14.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2:27" ht="14.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2:27" ht="14.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2:27" ht="14.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2:27" ht="14.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2:27" ht="14.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2:27" ht="14.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2:27" ht="14.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2:27" ht="14.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2:27" ht="14.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2:27" ht="14.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2:27" ht="14.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2:27" ht="14.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2:27" ht="14.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2:27" ht="14.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2:27" ht="14.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2:27" ht="14.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2:27" ht="14.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2:27" ht="14.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2:27" ht="14.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2:27" ht="14.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2:27" ht="14.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2:27" ht="14.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2:27" ht="14.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2:27" ht="14.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2:27" ht="14.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2:27" ht="14.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2:27" ht="14.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2:27" ht="14.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2:27" ht="14.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2:27" ht="14.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2:27" ht="14.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2:27" ht="14.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2:27" ht="14.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2:27" ht="14.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2:27" ht="14.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2:27" ht="14.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2:27" ht="14.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2:27" ht="14.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2:27" ht="14.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2:27" ht="14.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2:27" ht="14.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2:27" ht="14.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2:27" ht="14.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2:27" ht="14.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2:27" ht="14.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2:27" ht="14.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2:27" ht="14.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2:27" ht="14.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2:27" ht="14.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2:27" ht="14.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2:27" ht="14.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2:27" ht="14.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2:27" ht="14.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2:27" ht="14.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2:27" ht="14.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2:27" ht="14.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2:27" ht="14.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2:27" ht="14.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2:27" ht="14.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2:27" ht="14.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2:27" ht="14.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2:27" ht="14.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2:27" ht="14.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2:27" ht="14.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2:27" ht="14.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2:27" ht="14.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2:27" ht="14.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2:27" ht="14.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2:27" ht="14.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2:27" ht="14.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2:27" ht="14.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2:27" ht="14.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2:27" ht="14.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2:27" ht="14.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2:27" ht="14.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2:27" ht="14.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2:27" ht="14.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2:27" ht="14.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2:27" ht="14.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2:27" ht="14.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2:27" ht="14.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2:27" ht="14.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2:27" ht="14.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2:27" ht="14.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2:27" ht="14.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2:27" ht="14.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2:27" ht="14.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2:27" ht="14.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2:27" ht="14.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2:27" ht="14.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2:27" ht="14.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2:27" ht="14.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2:27" ht="14.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2:27" ht="14.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2:27" ht="14.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2:27" ht="14.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2:27" ht="14.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2:27" ht="14.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2:27" ht="14.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2:27" ht="14.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2:27" ht="14.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2:27" ht="14.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2:27" ht="14.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2:27" ht="14.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2:27" ht="14.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2:27" ht="14.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2:27" ht="14.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2:27" ht="14.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2:27" ht="14.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2:27" ht="14.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2:27" ht="14.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2:27" ht="14.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2:27" ht="14.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2:27" ht="14.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2:27" ht="14.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2:27" ht="14.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2:27" ht="14.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2:27" ht="14.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2:27" ht="14.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2:27" ht="14.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2:27" ht="14.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2:27" ht="14.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2:27" ht="14.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2:27" ht="14.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2:27" ht="14.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2:27" ht="14.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2:27" ht="14.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2:27" ht="14.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2:27" ht="14.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2:27" ht="14.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2:27" ht="14.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2:27" ht="14.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2:27" ht="14.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2:27" ht="14.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2:27" ht="14.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2:27" ht="14.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2:27" ht="14.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2:27" ht="14.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2:27" ht="14.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2:27" ht="14.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2:27" ht="14.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2:27" ht="14.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2:27" ht="14.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2:27" ht="14.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2:27" ht="14.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2:27" ht="14.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2:27" ht="14.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2:27" ht="14.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2:27" ht="14.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2:27" ht="14.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2:27" ht="14.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2:27" ht="14.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2:27" ht="14.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2:27" ht="14.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2:27" ht="14.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2:27" ht="14.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2:27" ht="14.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2:27" ht="14.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2:27" ht="14.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2:27" ht="14.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2:27" ht="14.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2:27" ht="14.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2:27" ht="14.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2:27" ht="14.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2:27" ht="14.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2:27" ht="14.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2:27" ht="14.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2:27" ht="14.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2:27" ht="14.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2:27" ht="14.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2:27" ht="14.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2:27" ht="14.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2:27" ht="14.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2:27" ht="14.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2:27" ht="14.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2:27" ht="14.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2:27" ht="14.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2:27" ht="14.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2:27" ht="14.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2:27" ht="14.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2:27" ht="14.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2:27" ht="14.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2:27" ht="14.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2:27" ht="14.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2:27" ht="14.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2:27" ht="14.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2:27" ht="14.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2:27" ht="14.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2:27" ht="14.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2:27" ht="14.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2:27" ht="14.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2:27" ht="14.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2:27" ht="14.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2:27" ht="14.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2:27" ht="14.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2:27" ht="14.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2:27" ht="14.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2:27" ht="14.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2:27" ht="14.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2:27" ht="14.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2:27" ht="14.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2:27" ht="14.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2:27" ht="14.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2:27" ht="14.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2:27" ht="14.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2:27" ht="14.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2:27" ht="14.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2:27" ht="14.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2:27" ht="14.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2:27" ht="14.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2:27" ht="14.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2:27" ht="14.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2:27" ht="14.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2:27" ht="14.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2:27" ht="14.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2:27" ht="14.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2:27" ht="14.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2:27" ht="14.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2:27" ht="14.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2:27" ht="14.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2:27" ht="14.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2:27" ht="14.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2:27" ht="14.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2:27" ht="14.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2:27" ht="14.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2:27" ht="14.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2:27" ht="14.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2:27" ht="14.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2:27" ht="14.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2:27" ht="14.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2:27" ht="14.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2:27" ht="14.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2:27" ht="14.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2:27" ht="14.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2:27" ht="14.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2:27" ht="14.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2:27" ht="14.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2:27" ht="14.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2:27" ht="14.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2:27" ht="14.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2:27" ht="14.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2:27" ht="14.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2:27" ht="14.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2:27" ht="14.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2:27" ht="14.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2:27" ht="14.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2:27" ht="14.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2:27" ht="14.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2:27" ht="14.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2:27" ht="14.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2:27" ht="14.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2:27" ht="14.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2:27" ht="14.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2:27" ht="14.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2:27" ht="14.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2:27" ht="14.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2:27" ht="14.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2:27" ht="14.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2:27" ht="14.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2:27" ht="14.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2:27" ht="14.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2:27" ht="14.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2:27" ht="14.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2:27" ht="14.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2:27" ht="14.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2:27" ht="14.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2:27" ht="14.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2:27" ht="14.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2:27" ht="14.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2:27" ht="14.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2:27" ht="14.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2:27" ht="14.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2:27" ht="14.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2:27" ht="14.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2:27" ht="14.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2:27" ht="14.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2:27" ht="14.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2:27" ht="14.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2:27" ht="14.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2:27" ht="14.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2:27" ht="14.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2:27" ht="14.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2:27" ht="14.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2:27" ht="14.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2:27" ht="14.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2:27" ht="14.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2:27" ht="14.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2:27" ht="14.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2:27" ht="14.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2:27" ht="14.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2:27" ht="14.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2:27" ht="14.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2:27" ht="14.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2:27" ht="14.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2:27" ht="14.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2:27" ht="14.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2:27" ht="14.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2:27" ht="14.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2:27" ht="14.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2:27" ht="14.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2:27" ht="14.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2:27" ht="14.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2:27" ht="14.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2:27" ht="14.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2:27" ht="14.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2:27" ht="14.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2:27" ht="14.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2:27" ht="14.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2:27" ht="14.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2:27" ht="14.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2:27" ht="14.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2:27" ht="14.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2:27" ht="14.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2:27" ht="14.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2:27" ht="14.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2:27" ht="14.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2:27" ht="14.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2:27" ht="14.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2:27" ht="14.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2:27" ht="14.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2:27" ht="14.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2:27" ht="14.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2:27" ht="14.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2:27" ht="14.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2:27" ht="14.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2:27" ht="14.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2:27" ht="14.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2:27" ht="14.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2:27" ht="14.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2:27" ht="14.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2:27" ht="14.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2:27" ht="14.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2:27" ht="14.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2:27" ht="14.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2:27" ht="14.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2:27" ht="14.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2:27" ht="14.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2:27" ht="14.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2:27" ht="14.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2:27" ht="14.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2:27" ht="14.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2:27" ht="14.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2:27" ht="14.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2:27" ht="14.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2:27" ht="14.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2:27" ht="14.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2:27" ht="14.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2:27" ht="14.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2:27" ht="14.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2:27" ht="14.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2:27" ht="14.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2:27" ht="14.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2:27" ht="14.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2:27" ht="14.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2:27" ht="14.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2:27" ht="14.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2:27" ht="14.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2:27" ht="14.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2:27" ht="14.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2:27" ht="14.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2:27" ht="14.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2:27" ht="14.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2:27" ht="14.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2:27" ht="14.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2:27" ht="14.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2:27" ht="14.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2:27" ht="14.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2:27" ht="14.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2:27" ht="14.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2:27" ht="14.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2:27" ht="14.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2:27" ht="14.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2:27" ht="14.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2:27" ht="14.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2:27" ht="14.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2:27" ht="14.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2:27" ht="14.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2:27" ht="14.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2:27" ht="14.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2:27" ht="14.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2:27" ht="14.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2:27" ht="14.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2:27" ht="14.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2:27" ht="14.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2:27" ht="14.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2:27" ht="14.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2:27" ht="14.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2:27" ht="14.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2:27" ht="14.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2:27" ht="14.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2:27" ht="14.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2:27" ht="14.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2:27" ht="14.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2:27" ht="14.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2:27" ht="14.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2:27" ht="14.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2:27" ht="14.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2:27" ht="14.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2:27" ht="14.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2:27" ht="14.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2:27" ht="14.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2:27" ht="14.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2:27" ht="14.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2:27" ht="14.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2:27" ht="14.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2:27" ht="14.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2:27" ht="14.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2:27" ht="14.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2:27" ht="14.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2:27" ht="14.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2:27" ht="14.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2:27" ht="14.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2:27" ht="14.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2:27" ht="14.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2:27" ht="14.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2:27" ht="14.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2:27" ht="14.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2:27" ht="14.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2:27" ht="14.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2:27" ht="14.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2:27" ht="14.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2:27" ht="14.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2:27" ht="14.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2:27" ht="14.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2:27" ht="14.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2:27" ht="14.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2:27" ht="14.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2:27" ht="14.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2:27" ht="14.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2:27" ht="14.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2:27" ht="14.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2:27" ht="14.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2:27" ht="14.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2:27" ht="14.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2:27" ht="14.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2:27" ht="14.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2:27" ht="14.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2:27" ht="14.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2:27" ht="14.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2:27" ht="14.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2:27" ht="14.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2:27" ht="14.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2:27" ht="14.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2:27" ht="14.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2:27" ht="14.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2:27" ht="14.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2:27" ht="14.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2:27" ht="14.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2:27" ht="14.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2:27" ht="14.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2:27" ht="14.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2:27" ht="14.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2:27" ht="14.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2:27" ht="14.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2:27" ht="14.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2:27" ht="14.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2:27" ht="14.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2:27" ht="14.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2:27" ht="14.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2:27" ht="14.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2:27" ht="14.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2:27" ht="14.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2:27" ht="14.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2:27" ht="14.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2:27" ht="14.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2:27" ht="14.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2:27" ht="14.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2:27" ht="14.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2:27" ht="14.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2:27" ht="14.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2:27" ht="14.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2:27" ht="14.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2:27" ht="14.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2:27" ht="14.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2:27" ht="14.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2:27" ht="14.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2:27" ht="14.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2:27" ht="14.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2:27" ht="14.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2:27" ht="14.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2:27" ht="14.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2:27" ht="14.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2:27" ht="14.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2:27" ht="14.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2:27" ht="14.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2:27" ht="14.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2:27" ht="14.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2:27" ht="14.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2:27" ht="14.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2:27" ht="14.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2:27" ht="14.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2:27" ht="14.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2:27" ht="14.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2:27" ht="14.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2:27" ht="14.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2:27" ht="14.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2:27" ht="14.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2:27" ht="14.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2:27" ht="14.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2:27" ht="14.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2:27" ht="14.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2:27" ht="14.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2:27" ht="14.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2:27" ht="14.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2:27" ht="14.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2:27" ht="14.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2:27" ht="14.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2:27" ht="14.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2:27" ht="14.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2:27" ht="14.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2:27" ht="14.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2:27" ht="14.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2:27" ht="14.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2:27" ht="14.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2:27" ht="14.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2:27" ht="14.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2:27" ht="14.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2:27" ht="14.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2:27" ht="14.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2:27" ht="14.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2:27" ht="14.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2:27" ht="14.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2:27" ht="14.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2:27" ht="14.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2:27" ht="14.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2:27" ht="14.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2:27" ht="14.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2:27" ht="14.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2:27" ht="14.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2:27" ht="14.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2:27" ht="14.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2:27" ht="14.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2:27" ht="14.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2:27" ht="14.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2:27" ht="14.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2:27" ht="14.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2:27" ht="14.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2:27" ht="14.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2:27" ht="14.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2:27" ht="14.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2:27" ht="14.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2:27" ht="14.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2:27" ht="14.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2:27" ht="14.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2:27" ht="14.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2:27" ht="14.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2:27" ht="14.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2:27" ht="14.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2:27" ht="14.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2:27" ht="14.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2:27" ht="14.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2:27" ht="14.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2:27" ht="14.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2:27" ht="14.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2:27" ht="14.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2:27" ht="14.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2:27" ht="14.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2:27" ht="14.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2:27" ht="14.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2:27" ht="14.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2:27" ht="14.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2:27" ht="14.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2:27" ht="14.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2:27" ht="14.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2:27" ht="14.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2:27" ht="14.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2:27" ht="14.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2:27" ht="14.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2:27" ht="14.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2:27" ht="14.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2:27" ht="14.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2:27" ht="14.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2:27" ht="14.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2:27" ht="14.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2:27" ht="14.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2:27" ht="14.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2:27" ht="14.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2:27" ht="14.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2:27" ht="14.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2:27" ht="14.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2:27" ht="14.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2:27" ht="14.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2:27" ht="14.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2:27" ht="14.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2:27" ht="14.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2:27" ht="14.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2:27" ht="14.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2:27" ht="14.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2:27" ht="14.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2:27" ht="14.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2:27" ht="14.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2:27" ht="14.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2:27" ht="14.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2:27" ht="14.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2:27" ht="14.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2:27" ht="14.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2:27" ht="14.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2:27" ht="14.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2:27" ht="14.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2:27" ht="14.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2:27" ht="14.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2:27" ht="14.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2:27" ht="14.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2:27" ht="14.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2:27" ht="14.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2:27" ht="14.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2:27" ht="14.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2:27" ht="14.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2:27" ht="14.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2:27" ht="14.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2:27" ht="14.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2:27" ht="14.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2:27" ht="14.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2:27" ht="14.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2:27" ht="14.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2:27" ht="14.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2:27" ht="14.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2:27" ht="14.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2:27" ht="14.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2:27" ht="14.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2:27" ht="14.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2:27" ht="14.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2:27" ht="14.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2:27" ht="14.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2:27" ht="14.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2:27" ht="14.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2:27" ht="14.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2:27" ht="14.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2:27" ht="14.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2:27" ht="14.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2:27" ht="14.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2:27" ht="14.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2:27" ht="14.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2:27" ht="14.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2:27" ht="14.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2:27" ht="14.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2:27" ht="14.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2:27" ht="14.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2:27" ht="14.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2:27" ht="14.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2:27" ht="14.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2:27" ht="14.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2:27" ht="14.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2:27" ht="14.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2:27" ht="14.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2:27" ht="14.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2:27" ht="14.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2:27" ht="14.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2:27" ht="14.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2:27" ht="14.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2:27" ht="14.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2:27" ht="14.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2:27" ht="14.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2:27" ht="14.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2:27" ht="14.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2:27" ht="14.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2:27" ht="14.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2:27" ht="14.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2:27" ht="14.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2:27" ht="14.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2:27" ht="14.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2:27" ht="14.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2:27" ht="14.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2:27" ht="14.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2:27" ht="14.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2:27" ht="14.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2:27" ht="14.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2:27" ht="14.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2:27" ht="14.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2:27" ht="14.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2:27" ht="14.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2:27" ht="14.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2:27" ht="14.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2:27" ht="14.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2:27" ht="14.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2:27" ht="14.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2:27" ht="14.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2:27" ht="14.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2:27" ht="14.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2:27" ht="14.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2:27" ht="14.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2:27" ht="14.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2:27" ht="14.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2:27" ht="14.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2:27" ht="14.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2:27" ht="14.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2:27" ht="14.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2:27" ht="14.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2:27" ht="14.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2:27" ht="14.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2:27" ht="14.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2:27" ht="14.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2:27" ht="14.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2:27" ht="14.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2:27" ht="14.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2:27" ht="14.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2:27" ht="14.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2:27" ht="14.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2:27" ht="14.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2:27" ht="14.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2:27" ht="14.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2:27" ht="14.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2:27" ht="14.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2:27" ht="14.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2:27" ht="14.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2:27" ht="14.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2:27" ht="14.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2:27" ht="14.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2:27" ht="14.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2:27" ht="14.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2:27" ht="14.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2:27" ht="14.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2:27" ht="14.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2:27" ht="14.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2:27" ht="14.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2:27" ht="14.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2:27" ht="14.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2:27" ht="14.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2:27" ht="14.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2:27" ht="14.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2:27" ht="14.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2:27" ht="14.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2:27" ht="14.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2:27" ht="14.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2:27" ht="14.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2:27" ht="14.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2:27" ht="14.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2:27" ht="14.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2:27" ht="14.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2:27" ht="14.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2:27" ht="14.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2:27" ht="14.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2:27" ht="14.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2:27" ht="14.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2:27" ht="14.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2:27" ht="14.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2:27" ht="14.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2:27" ht="14.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2:27" ht="14.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2:27" ht="14.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2:27" ht="14.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2:27" ht="14.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2:27" ht="14.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2:27" ht="14.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2:27" ht="14.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2:27" ht="14.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2:27" ht="14.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2:27" ht="14.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2:27" ht="14.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2:27" ht="14.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2:27" ht="14.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2:27" ht="14.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2:27" ht="14.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2:27" ht="14.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2:27" ht="14.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2:27" ht="14.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2:27" ht="14.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2:27" ht="14.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2:27" ht="14.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2:27" ht="14.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2:27" ht="14.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2:27" ht="14.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2:27" ht="14.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2:27" ht="14.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2:27" ht="14.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2:27" ht="14.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2:27" ht="14.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2:27" ht="14.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2:27" ht="14.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2:27" ht="14.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2:27" ht="14.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2:27" ht="14.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2:27" ht="14.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2:27" ht="14.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2:27" ht="14.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2:27" ht="14.1">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row>
    <row r="987" spans="2:27" ht="14.1">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row>
    <row r="988" spans="2:27" ht="14.1">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row>
    <row r="989" spans="2:27" ht="14.1">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row>
    <row r="990" spans="2:27" ht="14.1">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row>
    <row r="991" spans="2:27" ht="14.1">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row>
    <row r="992" spans="2:27" ht="14.1">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row>
    <row r="993" spans="2:27" ht="14.1">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row>
    <row r="994" spans="2:27" ht="14.1">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row>
    <row r="995" spans="2:27" ht="14.1">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row>
    <row r="996" spans="2:27" ht="14.1">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row>
    <row r="997" spans="2:27" ht="14.1">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row>
    <row r="998" spans="2:27" ht="14.1">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row>
    <row r="999" spans="2:27" ht="14.1">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row>
    <row r="1000" spans="2:27" ht="14.1">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row>
    <row r="1001" spans="2:27" ht="14.1">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c r="AA1001" s="92"/>
    </row>
    <row r="1002" spans="2:27" ht="14.1">
      <c r="B1002" s="92"/>
      <c r="C1002" s="92"/>
      <c r="D1002" s="92"/>
      <c r="E1002" s="92"/>
      <c r="F1002" s="92"/>
      <c r="G1002" s="92"/>
      <c r="H1002" s="92"/>
      <c r="I1002" s="92"/>
      <c r="J1002" s="92"/>
      <c r="K1002" s="92"/>
      <c r="L1002" s="92"/>
      <c r="M1002" s="92"/>
      <c r="N1002" s="92"/>
      <c r="O1002" s="92"/>
      <c r="P1002" s="92"/>
      <c r="Q1002" s="92"/>
      <c r="R1002" s="92"/>
      <c r="S1002" s="92"/>
      <c r="T1002" s="92"/>
      <c r="U1002" s="92"/>
      <c r="V1002" s="92"/>
      <c r="W1002" s="92"/>
      <c r="X1002" s="92"/>
      <c r="Y1002" s="92"/>
      <c r="Z1002" s="92"/>
      <c r="AA1002" s="92"/>
    </row>
    <row r="1003" spans="2:27" ht="14.1">
      <c r="B1003" s="92"/>
      <c r="C1003" s="92"/>
      <c r="D1003" s="92"/>
      <c r="E1003" s="92"/>
      <c r="F1003" s="92"/>
      <c r="G1003" s="92"/>
      <c r="H1003" s="92"/>
      <c r="I1003" s="92"/>
      <c r="J1003" s="92"/>
      <c r="K1003" s="92"/>
      <c r="L1003" s="92"/>
      <c r="M1003" s="92"/>
      <c r="N1003" s="92"/>
      <c r="O1003" s="92"/>
      <c r="P1003" s="92"/>
      <c r="Q1003" s="92"/>
      <c r="R1003" s="92"/>
      <c r="S1003" s="92"/>
      <c r="T1003" s="92"/>
      <c r="U1003" s="92"/>
      <c r="V1003" s="92"/>
      <c r="W1003" s="92"/>
      <c r="X1003" s="92"/>
      <c r="Y1003" s="92"/>
      <c r="Z1003" s="92"/>
      <c r="AA1003" s="92"/>
    </row>
    <row r="1004" spans="2:27" ht="14.1">
      <c r="B1004" s="92"/>
      <c r="C1004" s="92"/>
      <c r="D1004" s="92"/>
      <c r="E1004" s="92"/>
      <c r="F1004" s="92"/>
      <c r="G1004" s="92"/>
      <c r="H1004" s="92"/>
      <c r="I1004" s="92"/>
      <c r="J1004" s="92"/>
      <c r="K1004" s="92"/>
      <c r="L1004" s="92"/>
      <c r="M1004" s="92"/>
      <c r="N1004" s="92"/>
      <c r="O1004" s="92"/>
      <c r="P1004" s="92"/>
      <c r="Q1004" s="92"/>
      <c r="R1004" s="92"/>
      <c r="S1004" s="92"/>
      <c r="T1004" s="92"/>
      <c r="U1004" s="92"/>
      <c r="V1004" s="92"/>
      <c r="W1004" s="92"/>
      <c r="X1004" s="92"/>
      <c r="Y1004" s="92"/>
      <c r="Z1004" s="92"/>
      <c r="AA1004" s="92"/>
    </row>
  </sheetData>
  <sheetProtection sheet="1" objects="1" scenarios="1"/>
  <mergeCells count="8">
    <mergeCell ref="C51:D51"/>
    <mergeCell ref="B5:E5"/>
    <mergeCell ref="G5:J5"/>
    <mergeCell ref="L5:O5"/>
    <mergeCell ref="B6:E6"/>
    <mergeCell ref="L6:O6"/>
    <mergeCell ref="G6:J6"/>
    <mergeCell ref="H51:I51"/>
  </mergeCells>
  <pageMargins left="0.7" right="0.7" top="0.75" bottom="0.75" header="0.3" footer="0.3"/>
  <pageSetup orientation="portrait"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4E544050BEFF4AB6EB948FA00B5941" ma:contentTypeVersion="10" ma:contentTypeDescription="Create a new document." ma:contentTypeScope="" ma:versionID="9bc2a0fa0a1e4a09f750c6c35697a9b8">
  <xsd:schema xmlns:xsd="http://www.w3.org/2001/XMLSchema" xmlns:xs="http://www.w3.org/2001/XMLSchema" xmlns:p="http://schemas.microsoft.com/office/2006/metadata/properties" xmlns:ns2="d9b56b61-dd2f-4c8d-8d72-e2ec1d5eff89" xmlns:ns3="bf97d84b-8d19-40ca-a665-7403c0da9f4c" targetNamespace="http://schemas.microsoft.com/office/2006/metadata/properties" ma:root="true" ma:fieldsID="00dbd15d8a6b8fe95177638ed024f8f3" ns2:_="" ns3:_="">
    <xsd:import namespace="d9b56b61-dd2f-4c8d-8d72-e2ec1d5eff89"/>
    <xsd:import namespace="bf97d84b-8d19-40ca-a665-7403c0da9f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b56b61-dd2f-4c8d-8d72-e2ec1d5ef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df0d613-5c73-401d-946e-95676e792aa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7d84b-8d19-40ca-a665-7403c0da9f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98d6e15-2a0e-49c9-a1f9-6384d102c8b9}" ma:internalName="TaxCatchAll" ma:showField="CatchAllData" ma:web="bf97d84b-8d19-40ca-a665-7403c0da9f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f97d84b-8d19-40ca-a665-7403c0da9f4c" xsi:nil="true"/>
    <lcf76f155ced4ddcb4097134ff3c332f xmlns="d9b56b61-dd2f-4c8d-8d72-e2ec1d5eff8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208415-1ECB-47F8-A037-5BA6E469C088}"/>
</file>

<file path=customXml/itemProps2.xml><?xml version="1.0" encoding="utf-8"?>
<ds:datastoreItem xmlns:ds="http://schemas.openxmlformats.org/officeDocument/2006/customXml" ds:itemID="{1B8F3D41-FF02-4234-AAD6-9F19FF5C13E1}"/>
</file>

<file path=customXml/itemProps3.xml><?xml version="1.0" encoding="utf-8"?>
<ds:datastoreItem xmlns:ds="http://schemas.openxmlformats.org/officeDocument/2006/customXml" ds:itemID="{73B7D976-1D0A-472E-996D-A4AB8FDF3CC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2024-10-17T11:03:06Z</dcterms:created>
  <dcterms:modified xsi:type="dcterms:W3CDTF">2024-11-30T08:22:16Z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0x0101006E4E544050BEFF4AB6EB948FA00B5941</vt:lpwstr>
  </property>
  <property fmtid="{D5CDD505-2E9C-101B-9397-08002B2CF9AE}" pid="3" name="MediaServiceImageTags">
    <vt:lpwstr/>
  </property>
</Properties>
</file>